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Impuesto a la Renta 2024\Negocio Popular\"/>
    </mc:Choice>
  </mc:AlternateContent>
  <xr:revisionPtr revIDLastSave="0" documentId="13_ncr:1_{3F2F479D-E387-4C35-86E6-F00271A6B6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gos" sheetId="1" r:id="rId1"/>
    <sheet name="Cobros" sheetId="2" r:id="rId2"/>
    <sheet name="SR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5" i="2"/>
  <c r="C283" i="2" l="1"/>
  <c r="F283" i="2"/>
  <c r="C613" i="1"/>
  <c r="F613" i="1"/>
  <c r="G613" i="1"/>
  <c r="L173" i="2"/>
  <c r="E206" i="1"/>
  <c r="J206" i="1"/>
  <c r="E205" i="1"/>
  <c r="J205" i="1"/>
  <c r="E202" i="1"/>
  <c r="L160" i="2"/>
  <c r="L148" i="2"/>
  <c r="L157" i="2"/>
  <c r="E141" i="1"/>
  <c r="E475" i="1"/>
  <c r="E474" i="1"/>
  <c r="E151" i="1"/>
  <c r="E98" i="1"/>
  <c r="J434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A564" i="1"/>
  <c r="A565" i="1"/>
  <c r="A566" i="1"/>
  <c r="A567" i="1"/>
  <c r="A568" i="1"/>
  <c r="A569" i="1"/>
  <c r="J564" i="1"/>
  <c r="J565" i="1"/>
  <c r="J566" i="1"/>
  <c r="J567" i="1"/>
  <c r="J568" i="1"/>
  <c r="J569" i="1"/>
  <c r="A570" i="1"/>
  <c r="A571" i="1"/>
  <c r="A572" i="1"/>
  <c r="A573" i="1"/>
  <c r="A574" i="1"/>
  <c r="A575" i="1"/>
  <c r="J570" i="1"/>
  <c r="J571" i="1"/>
  <c r="J572" i="1"/>
  <c r="J573" i="1"/>
  <c r="J574" i="1"/>
  <c r="J575" i="1"/>
  <c r="A576" i="1"/>
  <c r="A577" i="1"/>
  <c r="A578" i="1"/>
  <c r="A579" i="1"/>
  <c r="A580" i="1"/>
  <c r="A581" i="1"/>
  <c r="J576" i="1"/>
  <c r="J577" i="1"/>
  <c r="J578" i="1"/>
  <c r="J579" i="1"/>
  <c r="J580" i="1"/>
  <c r="J581" i="1"/>
  <c r="A582" i="1"/>
  <c r="A583" i="1"/>
  <c r="A584" i="1"/>
  <c r="A585" i="1"/>
  <c r="A586" i="1"/>
  <c r="A587" i="1"/>
  <c r="J582" i="1"/>
  <c r="J583" i="1"/>
  <c r="J584" i="1"/>
  <c r="J585" i="1"/>
  <c r="J586" i="1"/>
  <c r="J587" i="1"/>
  <c r="A588" i="1"/>
  <c r="A589" i="1"/>
  <c r="A590" i="1"/>
  <c r="A591" i="1"/>
  <c r="A592" i="1"/>
  <c r="A593" i="1"/>
  <c r="J588" i="1"/>
  <c r="J589" i="1"/>
  <c r="J590" i="1"/>
  <c r="J591" i="1"/>
  <c r="J592" i="1"/>
  <c r="J593" i="1"/>
  <c r="A594" i="1"/>
  <c r="A595" i="1"/>
  <c r="A596" i="1"/>
  <c r="A597" i="1"/>
  <c r="A598" i="1"/>
  <c r="A599" i="1"/>
  <c r="J594" i="1"/>
  <c r="J595" i="1"/>
  <c r="J596" i="1"/>
  <c r="J597" i="1"/>
  <c r="J598" i="1"/>
  <c r="J599" i="1"/>
  <c r="A600" i="1"/>
  <c r="A601" i="1"/>
  <c r="A602" i="1"/>
  <c r="A603" i="1"/>
  <c r="A604" i="1"/>
  <c r="A605" i="1"/>
  <c r="J600" i="1"/>
  <c r="J601" i="1"/>
  <c r="J602" i="1"/>
  <c r="J603" i="1"/>
  <c r="J604" i="1"/>
  <c r="J605" i="1"/>
  <c r="E374" i="1"/>
  <c r="E363" i="1"/>
  <c r="E364" i="1"/>
  <c r="E365" i="1"/>
  <c r="E366" i="1"/>
  <c r="E367" i="1"/>
  <c r="E368" i="1"/>
  <c r="E369" i="1"/>
  <c r="E370" i="1"/>
  <c r="E371" i="1"/>
  <c r="E372" i="1"/>
  <c r="E373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606" i="1"/>
  <c r="E607" i="1"/>
  <c r="E608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A405" i="1"/>
  <c r="A406" i="1"/>
  <c r="A407" i="1"/>
  <c r="J405" i="1"/>
  <c r="J406" i="1"/>
  <c r="J407" i="1"/>
  <c r="A408" i="1"/>
  <c r="A409" i="1"/>
  <c r="A410" i="1"/>
  <c r="J408" i="1"/>
  <c r="J409" i="1"/>
  <c r="J410" i="1"/>
  <c r="A411" i="1"/>
  <c r="A412" i="1"/>
  <c r="A413" i="1"/>
  <c r="J411" i="1"/>
  <c r="J412" i="1"/>
  <c r="J413" i="1"/>
  <c r="A414" i="1"/>
  <c r="A415" i="1"/>
  <c r="A416" i="1"/>
  <c r="J414" i="1"/>
  <c r="J415" i="1"/>
  <c r="J416" i="1"/>
  <c r="A417" i="1"/>
  <c r="A418" i="1"/>
  <c r="A419" i="1"/>
  <c r="J417" i="1"/>
  <c r="J418" i="1"/>
  <c r="J419" i="1"/>
  <c r="A606" i="1"/>
  <c r="A607" i="1"/>
  <c r="A608" i="1"/>
  <c r="J606" i="1"/>
  <c r="J607" i="1"/>
  <c r="J608" i="1"/>
  <c r="E354" i="1"/>
  <c r="E355" i="1"/>
  <c r="E356" i="1"/>
  <c r="E357" i="1"/>
  <c r="E358" i="1"/>
  <c r="E359" i="1"/>
  <c r="E360" i="1"/>
  <c r="E361" i="1"/>
  <c r="E362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A354" i="1"/>
  <c r="A355" i="1"/>
  <c r="A356" i="1"/>
  <c r="J354" i="1"/>
  <c r="J355" i="1"/>
  <c r="J356" i="1"/>
  <c r="A357" i="1"/>
  <c r="A358" i="1"/>
  <c r="A359" i="1"/>
  <c r="J357" i="1"/>
  <c r="J358" i="1"/>
  <c r="J359" i="1"/>
  <c r="A360" i="1"/>
  <c r="A361" i="1"/>
  <c r="A362" i="1"/>
  <c r="J360" i="1"/>
  <c r="J361" i="1"/>
  <c r="J362" i="1"/>
  <c r="E294" i="1"/>
  <c r="E5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0" i="1"/>
  <c r="E52" i="1"/>
  <c r="E53" i="1"/>
  <c r="E54" i="1"/>
  <c r="E55" i="1"/>
  <c r="E56" i="1"/>
  <c r="E57" i="1"/>
  <c r="E58" i="1"/>
  <c r="E60" i="1"/>
  <c r="E61" i="1"/>
  <c r="E62" i="1"/>
  <c r="E63" i="1"/>
  <c r="E68" i="1"/>
  <c r="E64" i="1"/>
  <c r="E65" i="1"/>
  <c r="E66" i="1"/>
  <c r="E71" i="1"/>
  <c r="E75" i="1"/>
  <c r="E84" i="1"/>
  <c r="E69" i="1"/>
  <c r="E67" i="1"/>
  <c r="E72" i="1"/>
  <c r="E70" i="1"/>
  <c r="E73" i="1"/>
  <c r="E74" i="1"/>
  <c r="E76" i="1"/>
  <c r="E77" i="1"/>
  <c r="E78" i="1"/>
  <c r="E80" i="1"/>
  <c r="E79" i="1"/>
  <c r="E81" i="1"/>
  <c r="E85" i="1"/>
  <c r="E82" i="1"/>
  <c r="E83" i="1"/>
  <c r="E87" i="1"/>
  <c r="E89" i="1"/>
  <c r="E88" i="1"/>
  <c r="E90" i="1"/>
  <c r="E92" i="1"/>
  <c r="E93" i="1"/>
  <c r="E94" i="1"/>
  <c r="E91" i="1"/>
  <c r="E95" i="1"/>
  <c r="E96" i="1"/>
  <c r="E97" i="1"/>
  <c r="E99" i="1"/>
  <c r="E100" i="1"/>
  <c r="E102" i="1"/>
  <c r="E103" i="1"/>
  <c r="E101" i="1"/>
  <c r="E104" i="1"/>
  <c r="E105" i="1"/>
  <c r="E106" i="1"/>
  <c r="E107" i="1"/>
  <c r="E108" i="1"/>
  <c r="E109" i="1"/>
  <c r="E110" i="1"/>
  <c r="E111" i="1"/>
  <c r="E112" i="1"/>
  <c r="E114" i="1"/>
  <c r="E115" i="1"/>
  <c r="E116" i="1"/>
  <c r="E113" i="1"/>
  <c r="E117" i="1"/>
  <c r="E118" i="1"/>
  <c r="E119" i="1"/>
  <c r="E128" i="1"/>
  <c r="E86" i="1"/>
  <c r="E120" i="1"/>
  <c r="E121" i="1"/>
  <c r="E122" i="1"/>
  <c r="E123" i="1"/>
  <c r="E125" i="1"/>
  <c r="E124" i="1"/>
  <c r="E126" i="1"/>
  <c r="E127" i="1"/>
  <c r="E130" i="1"/>
  <c r="E131" i="1"/>
  <c r="E129" i="1"/>
  <c r="E132" i="1"/>
  <c r="E133" i="1"/>
  <c r="E134" i="1"/>
  <c r="E135" i="1"/>
  <c r="E136" i="1"/>
  <c r="E137" i="1"/>
  <c r="E138" i="1"/>
  <c r="E139" i="1"/>
  <c r="E140" i="1"/>
  <c r="E142" i="1"/>
  <c r="E143" i="1"/>
  <c r="E144" i="1"/>
  <c r="E145" i="1"/>
  <c r="E146" i="1"/>
  <c r="E147" i="1"/>
  <c r="E148" i="1"/>
  <c r="E149" i="1"/>
  <c r="E150" i="1"/>
  <c r="E153" i="1"/>
  <c r="E154" i="1"/>
  <c r="E155" i="1"/>
  <c r="E152" i="1"/>
  <c r="E156" i="1"/>
  <c r="E157" i="1"/>
  <c r="E158" i="1"/>
  <c r="E159" i="1"/>
  <c r="E162" i="1"/>
  <c r="E163" i="1"/>
  <c r="E164" i="1"/>
  <c r="E165" i="1"/>
  <c r="E160" i="1"/>
  <c r="E161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3" i="1"/>
  <c r="E204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5" i="1"/>
  <c r="E353" i="1"/>
  <c r="E609" i="1"/>
  <c r="E610" i="1"/>
  <c r="E611" i="1"/>
  <c r="E612" i="1"/>
  <c r="E323" i="1"/>
  <c r="E324" i="1"/>
  <c r="E325" i="1"/>
  <c r="E326" i="1"/>
  <c r="A314" i="1"/>
  <c r="A315" i="1"/>
  <c r="A316" i="1"/>
  <c r="A317" i="1"/>
  <c r="A318" i="1"/>
  <c r="A319" i="1"/>
  <c r="A320" i="1"/>
  <c r="J314" i="1"/>
  <c r="J315" i="1"/>
  <c r="J316" i="1"/>
  <c r="J317" i="1"/>
  <c r="J318" i="1"/>
  <c r="J319" i="1"/>
  <c r="J320" i="1"/>
  <c r="A321" i="1"/>
  <c r="A322" i="1"/>
  <c r="A323" i="1"/>
  <c r="J321" i="1"/>
  <c r="J322" i="1"/>
  <c r="J323" i="1"/>
  <c r="A324" i="1"/>
  <c r="A325" i="1"/>
  <c r="A326" i="1"/>
  <c r="J324" i="1"/>
  <c r="J325" i="1"/>
  <c r="J326" i="1"/>
  <c r="J303" i="1"/>
  <c r="J304" i="1"/>
  <c r="J305" i="1"/>
  <c r="J306" i="1"/>
  <c r="J307" i="1"/>
  <c r="A277" i="1"/>
  <c r="A278" i="1"/>
  <c r="A280" i="1"/>
  <c r="A281" i="1"/>
  <c r="A282" i="1"/>
  <c r="J277" i="1"/>
  <c r="J278" i="1"/>
  <c r="J280" i="1"/>
  <c r="J281" i="1"/>
  <c r="J282" i="1"/>
  <c r="A283" i="1"/>
  <c r="A284" i="1"/>
  <c r="A285" i="1"/>
  <c r="A286" i="1"/>
  <c r="A287" i="1"/>
  <c r="J283" i="1"/>
  <c r="J284" i="1"/>
  <c r="J285" i="1"/>
  <c r="J286" i="1"/>
  <c r="J287" i="1"/>
  <c r="A288" i="1"/>
  <c r="A289" i="1"/>
  <c r="A290" i="1"/>
  <c r="A291" i="1"/>
  <c r="A292" i="1"/>
  <c r="J288" i="1"/>
  <c r="J289" i="1"/>
  <c r="J290" i="1"/>
  <c r="J291" i="1"/>
  <c r="J292" i="1"/>
  <c r="A293" i="1"/>
  <c r="A294" i="1"/>
  <c r="A295" i="1"/>
  <c r="A296" i="1"/>
  <c r="A297" i="1"/>
  <c r="J293" i="1"/>
  <c r="J294" i="1"/>
  <c r="J295" i="1"/>
  <c r="J296" i="1"/>
  <c r="J297" i="1"/>
  <c r="A298" i="1"/>
  <c r="A299" i="1"/>
  <c r="A300" i="1"/>
  <c r="A301" i="1"/>
  <c r="A302" i="1"/>
  <c r="J298" i="1"/>
  <c r="J299" i="1"/>
  <c r="J300" i="1"/>
  <c r="J301" i="1"/>
  <c r="J302" i="1"/>
  <c r="A303" i="1"/>
  <c r="A304" i="1"/>
  <c r="A305" i="1"/>
  <c r="A306" i="1"/>
  <c r="A307" i="1"/>
  <c r="A308" i="1"/>
  <c r="A309" i="1"/>
  <c r="A310" i="1"/>
  <c r="A311" i="1"/>
  <c r="A312" i="1"/>
  <c r="J308" i="1"/>
  <c r="J309" i="1"/>
  <c r="J310" i="1"/>
  <c r="J311" i="1"/>
  <c r="J312" i="1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71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72" i="2"/>
  <c r="A273" i="2"/>
  <c r="A274" i="2"/>
  <c r="A275" i="2"/>
  <c r="A276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77" i="2"/>
  <c r="A278" i="2"/>
  <c r="A279" i="2"/>
  <c r="A280" i="2"/>
  <c r="A281" i="2"/>
  <c r="A282" i="2"/>
  <c r="A127" i="2"/>
  <c r="A128" i="2"/>
  <c r="A129" i="2"/>
  <c r="A53" i="1"/>
  <c r="A54" i="1"/>
  <c r="A238" i="1"/>
  <c r="A239" i="1"/>
  <c r="A240" i="1"/>
  <c r="A243" i="1"/>
  <c r="A241" i="1"/>
  <c r="A242" i="1"/>
  <c r="A244" i="1"/>
  <c r="A245" i="1"/>
  <c r="A246" i="1"/>
  <c r="A233" i="1"/>
  <c r="A247" i="1"/>
  <c r="A248" i="1"/>
  <c r="A232" i="1"/>
  <c r="A249" i="1"/>
  <c r="A250" i="1"/>
  <c r="A251" i="1"/>
  <c r="J238" i="1"/>
  <c r="J239" i="1"/>
  <c r="J240" i="1"/>
  <c r="J243" i="1"/>
  <c r="J241" i="1"/>
  <c r="J242" i="1"/>
  <c r="J244" i="1"/>
  <c r="J245" i="1"/>
  <c r="J246" i="1"/>
  <c r="J233" i="1"/>
  <c r="J247" i="1"/>
  <c r="J248" i="1"/>
  <c r="J232" i="1"/>
  <c r="J249" i="1"/>
  <c r="J250" i="1"/>
  <c r="J251" i="1"/>
  <c r="A252" i="1"/>
  <c r="A253" i="1"/>
  <c r="A254" i="1"/>
  <c r="A255" i="1"/>
  <c r="A256" i="1"/>
  <c r="A257" i="1"/>
  <c r="A258" i="1"/>
  <c r="A259" i="1"/>
  <c r="A263" i="1"/>
  <c r="A264" i="1"/>
  <c r="A265" i="1"/>
  <c r="A266" i="1"/>
  <c r="A267" i="1"/>
  <c r="A260" i="1"/>
  <c r="A261" i="1"/>
  <c r="A262" i="1"/>
  <c r="J252" i="1"/>
  <c r="J253" i="1"/>
  <c r="J254" i="1"/>
  <c r="J255" i="1"/>
  <c r="J256" i="1"/>
  <c r="J257" i="1"/>
  <c r="J258" i="1"/>
  <c r="J259" i="1"/>
  <c r="J263" i="1"/>
  <c r="J264" i="1"/>
  <c r="J265" i="1"/>
  <c r="J266" i="1"/>
  <c r="J267" i="1"/>
  <c r="J260" i="1"/>
  <c r="J261" i="1"/>
  <c r="J262" i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99" i="1"/>
  <c r="A202" i="1"/>
  <c r="A198" i="1"/>
  <c r="A200" i="1"/>
  <c r="A203" i="1"/>
  <c r="A211" i="1"/>
  <c r="A204" i="1"/>
  <c r="A207" i="1"/>
  <c r="A208" i="1"/>
  <c r="A205" i="1"/>
  <c r="A206" i="1"/>
  <c r="A209" i="1"/>
  <c r="A212" i="1"/>
  <c r="A214" i="1"/>
  <c r="A215" i="1"/>
  <c r="A213" i="1"/>
  <c r="A216" i="1"/>
  <c r="A217" i="1"/>
  <c r="J202" i="1"/>
  <c r="J198" i="1"/>
  <c r="J200" i="1"/>
  <c r="J203" i="1"/>
  <c r="J211" i="1"/>
  <c r="J204" i="1"/>
  <c r="J207" i="1"/>
  <c r="J208" i="1"/>
  <c r="J209" i="1"/>
  <c r="J212" i="1"/>
  <c r="J214" i="1"/>
  <c r="J215" i="1"/>
  <c r="J213" i="1"/>
  <c r="J216" i="1"/>
  <c r="J217" i="1"/>
  <c r="A218" i="1"/>
  <c r="A219" i="1"/>
  <c r="A220" i="1"/>
  <c r="A221" i="1"/>
  <c r="A223" i="1"/>
  <c r="A222" i="1"/>
  <c r="A226" i="1"/>
  <c r="A225" i="1"/>
  <c r="A224" i="1"/>
  <c r="A210" i="1"/>
  <c r="A227" i="1"/>
  <c r="A229" i="1"/>
  <c r="A228" i="1"/>
  <c r="A230" i="1"/>
  <c r="A231" i="1"/>
  <c r="A234" i="1"/>
  <c r="A236" i="1"/>
  <c r="J218" i="1"/>
  <c r="J219" i="1"/>
  <c r="J220" i="1"/>
  <c r="J221" i="1"/>
  <c r="J223" i="1"/>
  <c r="J222" i="1"/>
  <c r="J226" i="1"/>
  <c r="J225" i="1"/>
  <c r="J224" i="1"/>
  <c r="J210" i="1"/>
  <c r="J227" i="1"/>
  <c r="J229" i="1"/>
  <c r="J228" i="1"/>
  <c r="J230" i="1"/>
  <c r="J231" i="1"/>
  <c r="J234" i="1"/>
  <c r="J236" i="1"/>
  <c r="A94" i="2"/>
  <c r="A95" i="2"/>
  <c r="A96" i="2"/>
  <c r="A97" i="2"/>
  <c r="A98" i="2"/>
  <c r="A99" i="2"/>
  <c r="A100" i="2"/>
  <c r="A101" i="2"/>
  <c r="A102" i="2"/>
  <c r="A103" i="2"/>
  <c r="A104" i="2"/>
  <c r="A105" i="2"/>
  <c r="A122" i="2"/>
  <c r="A123" i="2"/>
  <c r="A124" i="2"/>
  <c r="A181" i="1"/>
  <c r="A183" i="1"/>
  <c r="A184" i="1"/>
  <c r="A187" i="1"/>
  <c r="A188" i="1"/>
  <c r="A190" i="1"/>
  <c r="A191" i="1"/>
  <c r="A192" i="1"/>
  <c r="A193" i="1"/>
  <c r="A194" i="1"/>
  <c r="A195" i="1"/>
  <c r="A155" i="1"/>
  <c r="A169" i="1"/>
  <c r="J181" i="1"/>
  <c r="J183" i="1"/>
  <c r="J184" i="1"/>
  <c r="J187" i="1"/>
  <c r="J188" i="1"/>
  <c r="J190" i="1"/>
  <c r="J191" i="1"/>
  <c r="J192" i="1"/>
  <c r="J193" i="1"/>
  <c r="J194" i="1"/>
  <c r="J195" i="1"/>
  <c r="J155" i="1"/>
  <c r="J169" i="1"/>
  <c r="A179" i="1"/>
  <c r="A182" i="1"/>
  <c r="A186" i="1"/>
  <c r="A185" i="1"/>
  <c r="A189" i="1"/>
  <c r="A197" i="1"/>
  <c r="A196" i="1"/>
  <c r="A201" i="1"/>
  <c r="A237" i="1"/>
  <c r="A235" i="1"/>
  <c r="A268" i="1"/>
  <c r="A269" i="1"/>
  <c r="J179" i="1"/>
  <c r="J182" i="1"/>
  <c r="J186" i="1"/>
  <c r="J185" i="1"/>
  <c r="J189" i="1"/>
  <c r="J197" i="1"/>
  <c r="J196" i="1"/>
  <c r="J199" i="1"/>
  <c r="J201" i="1"/>
  <c r="J237" i="1"/>
  <c r="J235" i="1"/>
  <c r="J268" i="1"/>
  <c r="J269" i="1"/>
  <c r="A180" i="1"/>
  <c r="A270" i="1"/>
  <c r="A271" i="1"/>
  <c r="A272" i="1"/>
  <c r="A273" i="1"/>
  <c r="A274" i="1"/>
  <c r="A275" i="1"/>
  <c r="J180" i="1"/>
  <c r="J270" i="1"/>
  <c r="J271" i="1"/>
  <c r="J272" i="1"/>
  <c r="J273" i="1"/>
  <c r="J274" i="1"/>
  <c r="J275" i="1"/>
  <c r="A80" i="2"/>
  <c r="A81" i="2"/>
  <c r="A82" i="2"/>
  <c r="A83" i="2"/>
  <c r="A84" i="2"/>
  <c r="A85" i="2"/>
  <c r="A86" i="2"/>
  <c r="A87" i="2"/>
  <c r="A88" i="2"/>
  <c r="A89" i="2"/>
  <c r="A74" i="2"/>
  <c r="A75" i="2"/>
  <c r="A76" i="2"/>
  <c r="A77" i="2"/>
  <c r="A78" i="2"/>
  <c r="A79" i="2"/>
  <c r="A90" i="2"/>
  <c r="A91" i="2"/>
  <c r="A65" i="2"/>
  <c r="A66" i="2"/>
  <c r="A67" i="2"/>
  <c r="A68" i="2"/>
  <c r="A69" i="2"/>
  <c r="A70" i="2"/>
  <c r="A71" i="2"/>
  <c r="A72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35" i="2"/>
  <c r="A36" i="2"/>
  <c r="A37" i="2"/>
  <c r="A38" i="2"/>
  <c r="A39" i="2"/>
  <c r="A40" i="2"/>
  <c r="A41" i="2"/>
  <c r="A58" i="2"/>
  <c r="A59" i="2"/>
  <c r="A60" i="2"/>
  <c r="A61" i="2"/>
  <c r="A62" i="2"/>
  <c r="A63" i="2"/>
  <c r="A64" i="2"/>
  <c r="A73" i="2"/>
  <c r="A92" i="2"/>
  <c r="A93" i="2"/>
  <c r="A133" i="2"/>
  <c r="J7" i="1"/>
  <c r="J8" i="1"/>
  <c r="J6" i="1"/>
  <c r="J9" i="1"/>
  <c r="J12" i="1"/>
  <c r="J10" i="1"/>
  <c r="J11" i="1"/>
  <c r="J15" i="1"/>
  <c r="J16" i="1"/>
  <c r="J17" i="1"/>
  <c r="J18" i="1"/>
  <c r="J19" i="1"/>
  <c r="J20" i="1"/>
  <c r="J14" i="1"/>
  <c r="J13" i="1"/>
  <c r="J21" i="1"/>
  <c r="J23" i="1"/>
  <c r="J24" i="1"/>
  <c r="J22" i="1"/>
  <c r="J25" i="1"/>
  <c r="J28" i="1"/>
  <c r="J27" i="1"/>
  <c r="J29" i="1"/>
  <c r="J30" i="1"/>
  <c r="J31" i="1"/>
  <c r="J32" i="1"/>
  <c r="J33" i="1"/>
  <c r="J26" i="1"/>
  <c r="J34" i="1"/>
  <c r="J35" i="1"/>
  <c r="J36" i="1"/>
  <c r="J40" i="1"/>
  <c r="J37" i="1"/>
  <c r="J39" i="1"/>
  <c r="J38" i="1"/>
  <c r="J41" i="1"/>
  <c r="J42" i="1"/>
  <c r="J43" i="1"/>
  <c r="J44" i="1"/>
  <c r="J45" i="1"/>
  <c r="J47" i="1"/>
  <c r="J49" i="1"/>
  <c r="J51" i="1"/>
  <c r="J46" i="1"/>
  <c r="J48" i="1"/>
  <c r="J50" i="1"/>
  <c r="J52" i="1"/>
  <c r="J53" i="1"/>
  <c r="J54" i="1"/>
  <c r="J55" i="1"/>
  <c r="J56" i="1"/>
  <c r="J57" i="1"/>
  <c r="J61" i="1"/>
  <c r="J58" i="1"/>
  <c r="J59" i="1"/>
  <c r="J60" i="1"/>
  <c r="J62" i="1"/>
  <c r="J63" i="1"/>
  <c r="J68" i="1"/>
  <c r="J64" i="1"/>
  <c r="J65" i="1"/>
  <c r="J66" i="1"/>
  <c r="J75" i="1"/>
  <c r="J84" i="1"/>
  <c r="J69" i="1"/>
  <c r="J67" i="1"/>
  <c r="J71" i="1"/>
  <c r="J72" i="1"/>
  <c r="J73" i="1"/>
  <c r="J74" i="1"/>
  <c r="J78" i="1"/>
  <c r="J79" i="1"/>
  <c r="J77" i="1"/>
  <c r="J80" i="1"/>
  <c r="J76" i="1"/>
  <c r="J81" i="1"/>
  <c r="J85" i="1"/>
  <c r="J83" i="1"/>
  <c r="J82" i="1"/>
  <c r="J89" i="1"/>
  <c r="J88" i="1"/>
  <c r="J87" i="1"/>
  <c r="J90" i="1"/>
  <c r="J70" i="1"/>
  <c r="J92" i="1"/>
  <c r="J93" i="1"/>
  <c r="J94" i="1"/>
  <c r="J96" i="1"/>
  <c r="J95" i="1"/>
  <c r="J98" i="1"/>
  <c r="J99" i="1"/>
  <c r="J97" i="1"/>
  <c r="J103" i="1"/>
  <c r="J101" i="1"/>
  <c r="J91" i="1"/>
  <c r="J102" i="1"/>
  <c r="J105" i="1"/>
  <c r="J106" i="1"/>
  <c r="J107" i="1"/>
  <c r="J104" i="1"/>
  <c r="J108" i="1"/>
  <c r="J109" i="1"/>
  <c r="J110" i="1"/>
  <c r="J111" i="1"/>
  <c r="J112" i="1"/>
  <c r="J114" i="1"/>
  <c r="J115" i="1"/>
  <c r="J116" i="1"/>
  <c r="J113" i="1"/>
  <c r="J117" i="1"/>
  <c r="J100" i="1"/>
  <c r="J86" i="1"/>
  <c r="J118" i="1"/>
  <c r="J120" i="1"/>
  <c r="J121" i="1"/>
  <c r="J128" i="1"/>
  <c r="J122" i="1"/>
  <c r="J123" i="1"/>
  <c r="J125" i="1"/>
  <c r="J126" i="1"/>
  <c r="J119" i="1"/>
  <c r="J124" i="1"/>
  <c r="J127" i="1"/>
  <c r="J130" i="1"/>
  <c r="J131" i="1"/>
  <c r="J129" i="1"/>
  <c r="J132" i="1"/>
  <c r="J133" i="1"/>
  <c r="J134" i="1"/>
  <c r="J135" i="1"/>
  <c r="J137" i="1"/>
  <c r="J136" i="1"/>
  <c r="J139" i="1"/>
  <c r="J138" i="1"/>
  <c r="J140" i="1"/>
  <c r="J141" i="1"/>
  <c r="J142" i="1"/>
  <c r="J145" i="1"/>
  <c r="J143" i="1"/>
  <c r="J144" i="1"/>
  <c r="J147" i="1"/>
  <c r="J146" i="1"/>
  <c r="J149" i="1"/>
  <c r="J150" i="1"/>
  <c r="J153" i="1"/>
  <c r="J152" i="1"/>
  <c r="J156" i="1"/>
  <c r="J157" i="1"/>
  <c r="J148" i="1"/>
  <c r="J158" i="1"/>
  <c r="J159" i="1"/>
  <c r="J162" i="1"/>
  <c r="J163" i="1"/>
  <c r="J164" i="1"/>
  <c r="J165" i="1"/>
  <c r="J160" i="1"/>
  <c r="J161" i="1"/>
  <c r="J166" i="1"/>
  <c r="J167" i="1"/>
  <c r="J168" i="1"/>
  <c r="J170" i="1"/>
  <c r="J151" i="1"/>
  <c r="J171" i="1"/>
  <c r="J172" i="1"/>
  <c r="J173" i="1"/>
  <c r="J174" i="1"/>
  <c r="J175" i="1"/>
  <c r="J176" i="1"/>
  <c r="J177" i="1"/>
  <c r="J154" i="1"/>
  <c r="J178" i="1"/>
  <c r="J276" i="1"/>
  <c r="J279" i="1"/>
  <c r="J313" i="1"/>
  <c r="J353" i="1"/>
  <c r="J609" i="1"/>
  <c r="J610" i="1"/>
  <c r="J611" i="1"/>
  <c r="J612" i="1"/>
  <c r="J5" i="1"/>
  <c r="A95" i="1"/>
  <c r="A98" i="1"/>
  <c r="A99" i="1"/>
  <c r="A97" i="1"/>
  <c r="A103" i="1"/>
  <c r="A90" i="1"/>
  <c r="A70" i="1"/>
  <c r="A92" i="1"/>
  <c r="A93" i="1"/>
  <c r="A94" i="1"/>
  <c r="A96" i="1"/>
  <c r="A75" i="1"/>
  <c r="A84" i="1"/>
  <c r="A72" i="1"/>
  <c r="A73" i="1"/>
  <c r="A74" i="1"/>
  <c r="A78" i="1"/>
  <c r="A79" i="1"/>
  <c r="A77" i="1"/>
  <c r="A80" i="1"/>
  <c r="A76" i="1"/>
  <c r="A83" i="1"/>
  <c r="A82" i="1"/>
  <c r="A87" i="1"/>
  <c r="A62" i="1"/>
  <c r="A63" i="1"/>
  <c r="A68" i="1"/>
  <c r="A64" i="1"/>
  <c r="A69" i="1"/>
  <c r="A67" i="1"/>
  <c r="A71" i="1"/>
  <c r="A81" i="1"/>
  <c r="A85" i="1"/>
  <c r="A89" i="1"/>
  <c r="A88" i="1"/>
  <c r="A65" i="1"/>
  <c r="A66" i="1"/>
  <c r="A35" i="1"/>
  <c r="A40" i="1"/>
  <c r="A37" i="1"/>
  <c r="A39" i="1"/>
  <c r="A38" i="1"/>
  <c r="A41" i="1"/>
  <c r="A43" i="1"/>
  <c r="A44" i="1"/>
  <c r="A45" i="1"/>
  <c r="A47" i="1"/>
  <c r="A49" i="1"/>
  <c r="A51" i="1"/>
  <c r="A46" i="1"/>
  <c r="A50" i="1"/>
  <c r="A52" i="1"/>
  <c r="A55" i="1"/>
  <c r="A56" i="1"/>
  <c r="A57" i="1"/>
  <c r="A61" i="1"/>
  <c r="A58" i="1"/>
  <c r="A60" i="1"/>
  <c r="A101" i="1"/>
  <c r="A91" i="1"/>
  <c r="A102" i="1"/>
  <c r="A105" i="1"/>
  <c r="A104" i="1"/>
  <c r="A108" i="1"/>
  <c r="A107" i="1"/>
  <c r="A106" i="1"/>
  <c r="A109" i="1"/>
  <c r="A110" i="1"/>
  <c r="A111" i="1"/>
  <c r="A112" i="1"/>
  <c r="A114" i="1"/>
  <c r="A115" i="1"/>
  <c r="A113" i="1"/>
  <c r="A116" i="1"/>
  <c r="A86" i="1"/>
  <c r="A100" i="1"/>
  <c r="A117" i="1"/>
  <c r="A118" i="1"/>
  <c r="A120" i="1"/>
  <c r="A121" i="1"/>
  <c r="A128" i="1"/>
  <c r="A122" i="1"/>
  <c r="A123" i="1"/>
  <c r="A125" i="1"/>
  <c r="A126" i="1"/>
  <c r="A119" i="1"/>
  <c r="A124" i="1"/>
  <c r="A127" i="1"/>
  <c r="A130" i="1"/>
  <c r="A131" i="1"/>
  <c r="A129" i="1"/>
  <c r="A132" i="1"/>
  <c r="A133" i="1"/>
  <c r="A134" i="1"/>
  <c r="A135" i="1"/>
  <c r="A137" i="1"/>
  <c r="A136" i="1"/>
  <c r="A139" i="1"/>
  <c r="A138" i="1"/>
  <c r="A140" i="1"/>
  <c r="A141" i="1"/>
  <c r="A142" i="1"/>
  <c r="A145" i="1"/>
  <c r="A143" i="1"/>
  <c r="A144" i="1"/>
  <c r="A147" i="1"/>
  <c r="A146" i="1"/>
  <c r="A149" i="1"/>
  <c r="A150" i="1"/>
  <c r="A153" i="1"/>
  <c r="A152" i="1"/>
  <c r="A156" i="1"/>
  <c r="A157" i="1"/>
  <c r="A148" i="1"/>
  <c r="A158" i="1"/>
  <c r="A159" i="1"/>
  <c r="A162" i="1"/>
  <c r="A163" i="1"/>
  <c r="A164" i="1"/>
  <c r="A165" i="1"/>
  <c r="A160" i="1"/>
  <c r="A161" i="1"/>
  <c r="A166" i="1"/>
  <c r="A167" i="1"/>
  <c r="A168" i="1"/>
  <c r="A170" i="1"/>
  <c r="A151" i="1"/>
  <c r="A171" i="1"/>
  <c r="A172" i="1"/>
  <c r="A173" i="1"/>
  <c r="A174" i="1"/>
  <c r="A175" i="1"/>
  <c r="A23" i="1"/>
  <c r="A24" i="1"/>
  <c r="A28" i="1"/>
  <c r="A29" i="1"/>
  <c r="A11" i="1"/>
  <c r="A9" i="1"/>
  <c r="A22" i="1"/>
  <c r="A25" i="1"/>
  <c r="A12" i="1"/>
  <c r="A10" i="1"/>
  <c r="A16" i="1"/>
  <c r="A27" i="1"/>
  <c r="A36" i="1"/>
  <c r="A42" i="1"/>
  <c r="A48" i="1"/>
  <c r="A59" i="1"/>
  <c r="A30" i="1"/>
  <c r="A31" i="1"/>
  <c r="A32" i="1"/>
  <c r="A33" i="1"/>
  <c r="A26" i="1"/>
  <c r="A34" i="1"/>
  <c r="A21" i="1"/>
  <c r="A13" i="1"/>
  <c r="A14" i="1"/>
  <c r="A20" i="1"/>
  <c r="A19" i="1"/>
  <c r="A18" i="1"/>
  <c r="A17" i="1"/>
  <c r="A15" i="1"/>
  <c r="A6" i="1"/>
  <c r="A8" i="1"/>
  <c r="A7" i="1"/>
  <c r="A5" i="1"/>
  <c r="A176" i="1"/>
  <c r="A177" i="1"/>
  <c r="A154" i="1"/>
  <c r="A178" i="1"/>
  <c r="A276" i="1"/>
  <c r="A279" i="1"/>
  <c r="A313" i="1"/>
  <c r="A353" i="1"/>
  <c r="A609" i="1"/>
  <c r="A610" i="1"/>
  <c r="A611" i="1"/>
  <c r="A612" i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125" i="2"/>
  <c r="A126" i="2"/>
  <c r="A130" i="2"/>
  <c r="A131" i="2"/>
  <c r="A132" i="2"/>
  <c r="A5" i="2"/>
  <c r="L140" i="2"/>
  <c r="I9" i="3" l="1"/>
  <c r="B8" i="3"/>
  <c r="B7" i="3"/>
  <c r="H283" i="2"/>
  <c r="B6" i="3"/>
  <c r="B19" i="3"/>
  <c r="B9" i="3"/>
  <c r="B10" i="3"/>
  <c r="I613" i="1"/>
  <c r="E613" i="1"/>
  <c r="J613" i="1"/>
  <c r="F12" i="3"/>
  <c r="D12" i="3"/>
  <c r="E13" i="3"/>
  <c r="D7" i="3"/>
  <c r="F8" i="3"/>
  <c r="F7" i="3"/>
  <c r="D10" i="3"/>
  <c r="F9" i="3"/>
  <c r="E6" i="3"/>
  <c r="D17" i="3"/>
  <c r="F6" i="3"/>
  <c r="E19" i="3"/>
  <c r="F10" i="3"/>
  <c r="D19" i="3"/>
  <c r="F19" i="3"/>
  <c r="D8" i="3"/>
  <c r="D9" i="3"/>
  <c r="D13" i="3"/>
  <c r="E15" i="3"/>
  <c r="E17" i="3"/>
  <c r="F15" i="3"/>
  <c r="E8" i="3"/>
  <c r="E9" i="3"/>
  <c r="E12" i="3"/>
  <c r="D15" i="3"/>
  <c r="E18" i="3"/>
  <c r="F16" i="3"/>
  <c r="E7" i="3"/>
  <c r="F13" i="3"/>
  <c r="F18" i="3"/>
  <c r="D6" i="3"/>
  <c r="E10" i="3"/>
  <c r="F11" i="3"/>
  <c r="F14" i="3"/>
  <c r="D18" i="3"/>
  <c r="D11" i="3"/>
  <c r="D14" i="3"/>
  <c r="E16" i="3"/>
  <c r="F17" i="3"/>
  <c r="E11" i="3"/>
  <c r="E14" i="3"/>
  <c r="D16" i="3"/>
  <c r="I13" i="3"/>
  <c r="B13" i="3"/>
  <c r="B16" i="3"/>
  <c r="B12" i="3"/>
  <c r="B11" i="3"/>
  <c r="B15" i="3"/>
  <c r="B18" i="3"/>
  <c r="B17" i="3"/>
  <c r="B14" i="3"/>
  <c r="I8" i="3"/>
  <c r="I17" i="3"/>
  <c r="I14" i="3"/>
  <c r="H8" i="3"/>
  <c r="H17" i="3"/>
  <c r="H7" i="3"/>
  <c r="I10" i="3"/>
  <c r="H9" i="3"/>
  <c r="E283" i="2"/>
  <c r="H15" i="3"/>
  <c r="I15" i="3"/>
  <c r="I16" i="3"/>
  <c r="H19" i="3"/>
  <c r="I18" i="3"/>
  <c r="I7" i="3"/>
  <c r="H18" i="3"/>
  <c r="H11" i="3"/>
  <c r="I12" i="3"/>
  <c r="H12" i="3"/>
  <c r="H16" i="3"/>
  <c r="I19" i="3"/>
  <c r="H10" i="3"/>
  <c r="H6" i="3"/>
  <c r="I11" i="3"/>
  <c r="H13" i="3"/>
  <c r="H14" i="3"/>
  <c r="G12" i="3" l="1"/>
  <c r="C7" i="3"/>
  <c r="C17" i="3"/>
  <c r="C10" i="3"/>
  <c r="C13" i="3"/>
  <c r="C6" i="3"/>
  <c r="C15" i="3"/>
  <c r="G13" i="3"/>
  <c r="G10" i="3"/>
  <c r="C12" i="3"/>
  <c r="C9" i="3"/>
  <c r="C19" i="3"/>
  <c r="C18" i="3"/>
  <c r="G19" i="3"/>
  <c r="G7" i="3"/>
  <c r="J7" i="3" s="1"/>
  <c r="G18" i="3"/>
  <c r="G16" i="3"/>
  <c r="C11" i="3"/>
  <c r="G15" i="3"/>
  <c r="C16" i="3"/>
  <c r="G9" i="3"/>
  <c r="G17" i="3"/>
  <c r="C8" i="3"/>
  <c r="G8" i="3"/>
  <c r="G14" i="3"/>
  <c r="G11" i="3"/>
  <c r="G6" i="3"/>
  <c r="C14" i="3"/>
  <c r="I21" i="3"/>
  <c r="L12" i="3" s="1"/>
  <c r="J8" i="3" l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1" i="3"/>
  <c r="K21" i="3"/>
</calcChain>
</file>

<file path=xl/sharedStrings.xml><?xml version="1.0" encoding="utf-8"?>
<sst xmlns="http://schemas.openxmlformats.org/spreadsheetml/2006/main" count="1487" uniqueCount="313">
  <si>
    <t>Fecha</t>
  </si>
  <si>
    <t>Documento</t>
  </si>
  <si>
    <t>Nombre</t>
  </si>
  <si>
    <t>Subtotal</t>
  </si>
  <si>
    <t>Total</t>
  </si>
  <si>
    <t>SUBT 0</t>
  </si>
  <si>
    <t>fecha</t>
  </si>
  <si>
    <t>mes</t>
  </si>
  <si>
    <t>compra iva 0%</t>
  </si>
  <si>
    <t>subtotal COMPRA</t>
  </si>
  <si>
    <t>MES</t>
  </si>
  <si>
    <t>ESTADO</t>
  </si>
  <si>
    <t>SALDO</t>
  </si>
  <si>
    <t>CANT COBRO</t>
  </si>
  <si>
    <t>CANT COMPRA</t>
  </si>
  <si>
    <t>com-iva-12%</t>
  </si>
  <si>
    <t>compra iva 12%</t>
  </si>
  <si>
    <t>PAGADO</t>
  </si>
  <si>
    <t>No Generado</t>
  </si>
  <si>
    <t>NO</t>
  </si>
  <si>
    <t>SI</t>
  </si>
  <si>
    <t>DIFERENCIA MENSUAL</t>
  </si>
  <si>
    <t>TOTAL COMPRAS</t>
  </si>
  <si>
    <t>TOTAL VENTAS</t>
  </si>
  <si>
    <t>001-001-000000000</t>
  </si>
  <si>
    <t>TOTAL AÑO</t>
  </si>
  <si>
    <t>RESTANTE PARA $20,000</t>
  </si>
  <si>
    <t>PORCENTAJE</t>
  </si>
  <si>
    <t>001-001-000000101</t>
  </si>
  <si>
    <t>001-001-000000102</t>
  </si>
  <si>
    <t>001-001-000000103</t>
  </si>
  <si>
    <t>001-001-000000104</t>
  </si>
  <si>
    <t>001-001-000000105</t>
  </si>
  <si>
    <t>001-001-000000106</t>
  </si>
  <si>
    <t>001-001-000000107</t>
  </si>
  <si>
    <t>001-001-000000108</t>
  </si>
  <si>
    <t>001-001-000000109</t>
  </si>
  <si>
    <t>001-001-000000110</t>
  </si>
  <si>
    <t>001-001-000000111</t>
  </si>
  <si>
    <t>001-001-000000112</t>
  </si>
  <si>
    <t>001-001-000000113</t>
  </si>
  <si>
    <t>001-001-000000114</t>
  </si>
  <si>
    <t>001-001-000000115</t>
  </si>
  <si>
    <t>001-001-000000116</t>
  </si>
  <si>
    <t>001-001-000000117</t>
  </si>
  <si>
    <t>001-001-000000118</t>
  </si>
  <si>
    <t>001-001-000000119</t>
  </si>
  <si>
    <t>001-001-000000120</t>
  </si>
  <si>
    <t>001-001-000000121</t>
  </si>
  <si>
    <t>001-001-000000122</t>
  </si>
  <si>
    <t>001-001-000000123</t>
  </si>
  <si>
    <t>001-001-000000124</t>
  </si>
  <si>
    <t>001-001-000000125</t>
  </si>
  <si>
    <t>001-001-000000126</t>
  </si>
  <si>
    <t>001-001-000000127</t>
  </si>
  <si>
    <t>001-001-000000128</t>
  </si>
  <si>
    <t>001-001-000000129</t>
  </si>
  <si>
    <t>001-001-000000130</t>
  </si>
  <si>
    <t>001-001-000000131</t>
  </si>
  <si>
    <t>001-001-000000132</t>
  </si>
  <si>
    <t>001-001-000000133</t>
  </si>
  <si>
    <t>001-001-000000134</t>
  </si>
  <si>
    <t>001-001-000000135</t>
  </si>
  <si>
    <t>001-001-000000136</t>
  </si>
  <si>
    <t>001-001-000000137</t>
  </si>
  <si>
    <t>001-001-000000138</t>
  </si>
  <si>
    <t>001-001-000000139</t>
  </si>
  <si>
    <t>001-001-000000140</t>
  </si>
  <si>
    <t>001-001-000000141</t>
  </si>
  <si>
    <t>001-001-000000142</t>
  </si>
  <si>
    <t>001-001-000000143</t>
  </si>
  <si>
    <t>001-001-000000144</t>
  </si>
  <si>
    <t>001-001-000000145</t>
  </si>
  <si>
    <t>001-001-000000146</t>
  </si>
  <si>
    <t>001-001-000000147</t>
  </si>
  <si>
    <t>001-001-000000148</t>
  </si>
  <si>
    <t>001-001-000000149</t>
  </si>
  <si>
    <t>001-001-000000150</t>
  </si>
  <si>
    <t>001-001-000000151</t>
  </si>
  <si>
    <t>001-001-000000152</t>
  </si>
  <si>
    <t>001-001-000000153</t>
  </si>
  <si>
    <t>001-001-000000154</t>
  </si>
  <si>
    <t>001-001-000000155</t>
  </si>
  <si>
    <t>001-001-000000156</t>
  </si>
  <si>
    <t>001-001-000000157</t>
  </si>
  <si>
    <t>001-001-000000158</t>
  </si>
  <si>
    <t>001-001-000000159</t>
  </si>
  <si>
    <t>001-001-000000160</t>
  </si>
  <si>
    <t>001-001-000000161</t>
  </si>
  <si>
    <t>001-001-000000162</t>
  </si>
  <si>
    <t>001-001-000000163</t>
  </si>
  <si>
    <t>001-001-000000164</t>
  </si>
  <si>
    <t>001-001-000000165</t>
  </si>
  <si>
    <t>001-001-000000166</t>
  </si>
  <si>
    <t>001-001-000000167</t>
  </si>
  <si>
    <t>001-001-000000168</t>
  </si>
  <si>
    <t>001-001-000000169</t>
  </si>
  <si>
    <t>001-001-000000170</t>
  </si>
  <si>
    <t>001-001-000000171</t>
  </si>
  <si>
    <t>001-001-000000172</t>
  </si>
  <si>
    <t>001-001-000000173</t>
  </si>
  <si>
    <t>001-001-000000174</t>
  </si>
  <si>
    <t>001-001-000000175</t>
  </si>
  <si>
    <t>001-001-000000176</t>
  </si>
  <si>
    <t>001-001-000000177</t>
  </si>
  <si>
    <t>001-001-000000178</t>
  </si>
  <si>
    <t>001-001-000000179</t>
  </si>
  <si>
    <t>001-001-000000180</t>
  </si>
  <si>
    <t>001-001-000000181</t>
  </si>
  <si>
    <t>001-001-000000182</t>
  </si>
  <si>
    <t>001-001-000000183</t>
  </si>
  <si>
    <t>001-001-000000184</t>
  </si>
  <si>
    <t>001-001-000000185</t>
  </si>
  <si>
    <t>001-001-000000186</t>
  </si>
  <si>
    <t>001-001-000000187</t>
  </si>
  <si>
    <t>001-001-000000188</t>
  </si>
  <si>
    <t>001-001-000000189</t>
  </si>
  <si>
    <t>001-001-000000190</t>
  </si>
  <si>
    <t>001-001-000000191</t>
  </si>
  <si>
    <t>001-001-000000192</t>
  </si>
  <si>
    <t>001-001-000000193</t>
  </si>
  <si>
    <t>001-001-000000194</t>
  </si>
  <si>
    <t>001-001-000000195</t>
  </si>
  <si>
    <t>001-001-000000196</t>
  </si>
  <si>
    <t>001-001-000000197</t>
  </si>
  <si>
    <t>001-001-000000198</t>
  </si>
  <si>
    <t>001-001-000000199</t>
  </si>
  <si>
    <t>001-001-000000200</t>
  </si>
  <si>
    <t>001-001-000000001</t>
  </si>
  <si>
    <t>Days</t>
  </si>
  <si>
    <t>Hours</t>
  </si>
  <si>
    <t>001-001-000000002</t>
  </si>
  <si>
    <t>001-001-000000003</t>
  </si>
  <si>
    <t>001-001-000000004</t>
  </si>
  <si>
    <t>001-001-000000005</t>
  </si>
  <si>
    <t>001-001-000000006</t>
  </si>
  <si>
    <t>001-001-000000007</t>
  </si>
  <si>
    <t>001-001-000000008</t>
  </si>
  <si>
    <t>001-001-000000009</t>
  </si>
  <si>
    <t>001-001-000000010</t>
  </si>
  <si>
    <t>001-001-000000011</t>
  </si>
  <si>
    <t>001-001-000000012</t>
  </si>
  <si>
    <t>001-001-000000013</t>
  </si>
  <si>
    <t>001-001-000000014</t>
  </si>
  <si>
    <t>001-001-000000015</t>
  </si>
  <si>
    <t>001-001-000000016</t>
  </si>
  <si>
    <t>001-001-000000017</t>
  </si>
  <si>
    <t>001-001-000000018</t>
  </si>
  <si>
    <t>001-001-000000019</t>
  </si>
  <si>
    <t>001-001-000000020</t>
  </si>
  <si>
    <t>001-001-000000021</t>
  </si>
  <si>
    <t>001-001-000000022</t>
  </si>
  <si>
    <t>001-001-000000023</t>
  </si>
  <si>
    <t>001-001-000000024</t>
  </si>
  <si>
    <t>001-001-000000025</t>
  </si>
  <si>
    <t>001-001-000000026</t>
  </si>
  <si>
    <t>001-001-000000027</t>
  </si>
  <si>
    <t>001-001-000000028</t>
  </si>
  <si>
    <t>001-001-000000029</t>
  </si>
  <si>
    <t>001-001-000000030</t>
  </si>
  <si>
    <t>001-001-000000031</t>
  </si>
  <si>
    <t>001-001-000000032</t>
  </si>
  <si>
    <t>001-001-000000033</t>
  </si>
  <si>
    <t>001-001-000000034</t>
  </si>
  <si>
    <t>001-001-000000035</t>
  </si>
  <si>
    <t>001-001-000000036</t>
  </si>
  <si>
    <t>001-001-000000037</t>
  </si>
  <si>
    <t>001-001-000000038</t>
  </si>
  <si>
    <t>001-001-000000039</t>
  </si>
  <si>
    <t>001-001-000000040</t>
  </si>
  <si>
    <t>001-001-000000041</t>
  </si>
  <si>
    <t>001-001-000000042</t>
  </si>
  <si>
    <t>001-001-000000043</t>
  </si>
  <si>
    <t>001-001-000000044</t>
  </si>
  <si>
    <t>001-001-000000045</t>
  </si>
  <si>
    <t>001-001-000000046</t>
  </si>
  <si>
    <t>001-001-000000047</t>
  </si>
  <si>
    <t>001-001-000000048</t>
  </si>
  <si>
    <t>001-001-000000049</t>
  </si>
  <si>
    <t>001-001-000000050</t>
  </si>
  <si>
    <t>001-001-000000051</t>
  </si>
  <si>
    <t>001-001-000000052</t>
  </si>
  <si>
    <t>001-001-000000053</t>
  </si>
  <si>
    <t>001-001-000000054</t>
  </si>
  <si>
    <t>001-001-000000055</t>
  </si>
  <si>
    <t>001-001-000000056</t>
  </si>
  <si>
    <t>001-001-000000057</t>
  </si>
  <si>
    <t>001-001-000000058</t>
  </si>
  <si>
    <t>001-001-000000059</t>
  </si>
  <si>
    <t>001-001-000000060</t>
  </si>
  <si>
    <t>001-001-000000061</t>
  </si>
  <si>
    <t>001-001-000000062</t>
  </si>
  <si>
    <t>001-001-000000063</t>
  </si>
  <si>
    <t>001-001-000000064</t>
  </si>
  <si>
    <t>001-001-000000065</t>
  </si>
  <si>
    <t>001-001-000000066</t>
  </si>
  <si>
    <t>001-001-000000067</t>
  </si>
  <si>
    <t>001-001-000000068</t>
  </si>
  <si>
    <t>001-001-000000069</t>
  </si>
  <si>
    <t>001-001-000000070</t>
  </si>
  <si>
    <t>001-001-000000071</t>
  </si>
  <si>
    <t>001-001-000000072</t>
  </si>
  <si>
    <t>001-001-000000073</t>
  </si>
  <si>
    <t>001-001-000000074</t>
  </si>
  <si>
    <t>001-001-000000075</t>
  </si>
  <si>
    <t>001-001-000000076</t>
  </si>
  <si>
    <t>001-001-000000077</t>
  </si>
  <si>
    <t>001-001-000000078</t>
  </si>
  <si>
    <t>001-001-000000079</t>
  </si>
  <si>
    <t>001-001-000000080</t>
  </si>
  <si>
    <t>001-001-000000081</t>
  </si>
  <si>
    <t>001-001-000000082</t>
  </si>
  <si>
    <t>001-001-000000083</t>
  </si>
  <si>
    <t>001-001-000000084</t>
  </si>
  <si>
    <t>001-001-000000085</t>
  </si>
  <si>
    <t>001-001-000000086</t>
  </si>
  <si>
    <t>001-001-000000087</t>
  </si>
  <si>
    <t>001-001-000000088</t>
  </si>
  <si>
    <t>001-001-000000089</t>
  </si>
  <si>
    <t>001-001-000000090</t>
  </si>
  <si>
    <t>001-001-000000091</t>
  </si>
  <si>
    <t>001-001-000000092</t>
  </si>
  <si>
    <t>001-001-000000093</t>
  </si>
  <si>
    <t>001-001-000000094</t>
  </si>
  <si>
    <t>001-001-000000095</t>
  </si>
  <si>
    <t>001-001-000000096</t>
  </si>
  <si>
    <t>001-001-000000097</t>
  </si>
  <si>
    <t>001-001-000000098</t>
  </si>
  <si>
    <t>001-001-000000099</t>
  </si>
  <si>
    <t>001-001-000000100</t>
  </si>
  <si>
    <t>001-001-000000201</t>
  </si>
  <si>
    <t>001-001-000000202</t>
  </si>
  <si>
    <t>001-001-000000203</t>
  </si>
  <si>
    <t>001-001-000000204</t>
  </si>
  <si>
    <t>001-001-000000205</t>
  </si>
  <si>
    <t>001-001-000000206</t>
  </si>
  <si>
    <t>001-001-000000207</t>
  </si>
  <si>
    <t>001-001-000000208</t>
  </si>
  <si>
    <t>001-001-000000209</t>
  </si>
  <si>
    <t>001-001-000000210</t>
  </si>
  <si>
    <t>001-001-000000211</t>
  </si>
  <si>
    <t>001-001-000000212</t>
  </si>
  <si>
    <t>001-001-000000213</t>
  </si>
  <si>
    <t>001-001-000000214</t>
  </si>
  <si>
    <t>001-001-000000215</t>
  </si>
  <si>
    <t>001-001-000000216</t>
  </si>
  <si>
    <t>001-001-000000217</t>
  </si>
  <si>
    <t>001-001-000000218</t>
  </si>
  <si>
    <t>001-001-000000219</t>
  </si>
  <si>
    <t>001-001-000000220</t>
  </si>
  <si>
    <t>001-001-000000221</t>
  </si>
  <si>
    <t>001-001-000000222</t>
  </si>
  <si>
    <t>001-001-000000223</t>
  </si>
  <si>
    <t>001-001-000000224</t>
  </si>
  <si>
    <t>001-001-000000225</t>
  </si>
  <si>
    <t>001-001-000000226</t>
  </si>
  <si>
    <t>001-001-000000227</t>
  </si>
  <si>
    <t>001-001-000000228</t>
  </si>
  <si>
    <t>001-001-000000229</t>
  </si>
  <si>
    <t>001-001-000000230</t>
  </si>
  <si>
    <t>001-001-000000231</t>
  </si>
  <si>
    <t>001-001-000000232</t>
  </si>
  <si>
    <t>001-001-000000233</t>
  </si>
  <si>
    <t>001-001-000000234</t>
  </si>
  <si>
    <t>001-001-000000235</t>
  </si>
  <si>
    <t>001-001-000000236</t>
  </si>
  <si>
    <t>001-001-000000237</t>
  </si>
  <si>
    <t>001-001-000000238</t>
  </si>
  <si>
    <t>001-001-000000239</t>
  </si>
  <si>
    <t>001-001-000000240</t>
  </si>
  <si>
    <t>001-001-000000241</t>
  </si>
  <si>
    <t>001-001-000000242</t>
  </si>
  <si>
    <t>001-001-000000243</t>
  </si>
  <si>
    <t>001-001-000000244</t>
  </si>
  <si>
    <t>001-001-000000245</t>
  </si>
  <si>
    <t>001-001-000000246</t>
  </si>
  <si>
    <t>001-001-000000247</t>
  </si>
  <si>
    <t>001-001-000000248</t>
  </si>
  <si>
    <t>001-001-000000249</t>
  </si>
  <si>
    <t>001-001-000000250</t>
  </si>
  <si>
    <t>001-001-000000251</t>
  </si>
  <si>
    <t>001-001-000000252</t>
  </si>
  <si>
    <t>001-001-000000253</t>
  </si>
  <si>
    <t>001-001-000000254</t>
  </si>
  <si>
    <t>001-001-000000255</t>
  </si>
  <si>
    <t>001-001-000000256</t>
  </si>
  <si>
    <t>001-001-000000257</t>
  </si>
  <si>
    <t>001-001-000000258</t>
  </si>
  <si>
    <t>001-001-000000259</t>
  </si>
  <si>
    <t>001-001-000000260</t>
  </si>
  <si>
    <t>001-001-000000261</t>
  </si>
  <si>
    <t>001-001-000000262</t>
  </si>
  <si>
    <t>001-001-000000263</t>
  </si>
  <si>
    <t>001-001-000000264</t>
  </si>
  <si>
    <t>001-001-000000265</t>
  </si>
  <si>
    <t>001-001-000000266</t>
  </si>
  <si>
    <t>001-001-000000267</t>
  </si>
  <si>
    <t>001-001-000000268</t>
  </si>
  <si>
    <t>001-001-000000269</t>
  </si>
  <si>
    <t>001-001-000000270</t>
  </si>
  <si>
    <t>001-001-000000271</t>
  </si>
  <si>
    <t>001-001-000000272</t>
  </si>
  <si>
    <t>001-001-000000273</t>
  </si>
  <si>
    <t>001-001-000000274</t>
  </si>
  <si>
    <t>001-001-000000275</t>
  </si>
  <si>
    <t>001-001-000000276</t>
  </si>
  <si>
    <t>001-001-000000277</t>
  </si>
  <si>
    <t>001-001-000000278</t>
  </si>
  <si>
    <t>A PAGAR</t>
  </si>
  <si>
    <t>VENTAS RIMPE 2024</t>
  </si>
  <si>
    <t>SUBT IVA</t>
  </si>
  <si>
    <t>%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</si>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</sst>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$&quot;* #,##0.00_ ;_ &quot;$&quot;* \-#,##0.00_ ;_ &quot;$&quot;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[$-300A]d&quot; de &quot;mmmm&quot; de &quot;yyyy;@"/>
    <numFmt numFmtId="167" formatCode="mmm\-yyyy"/>
    <numFmt numFmtId="168" formatCode="&quot;99-9999&quot;"/>
    <numFmt numFmtId="169" formatCode="000\-000\-000000000"/>
    <numFmt numFmtId="170" formatCode="_(&quot;$&quot;\ * #,##0.0000_);_(&quot;$&quot;\ * \(#,##0.0000\);_(&quot;$&quot;\ * &quot;-&quot;??_);_(@_)"/>
    <numFmt numFmtId="171" formatCode="###\ \F\A\C\T\.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6" fontId="0" fillId="0" borderId="0" xfId="0" applyNumberFormat="1"/>
    <xf numFmtId="165" fontId="0" fillId="0" borderId="0" xfId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1" applyNumberFormat="1" applyFont="1"/>
    <xf numFmtId="170" fontId="0" fillId="0" borderId="0" xfId="0" applyNumberFormat="1"/>
    <xf numFmtId="170" fontId="2" fillId="0" borderId="0" xfId="1" applyNumberFormat="1" applyFont="1"/>
    <xf numFmtId="171" fontId="0" fillId="0" borderId="0" xfId="0" applyNumberFormat="1" applyAlignment="1">
      <alignment horizontal="center"/>
    </xf>
    <xf numFmtId="165" fontId="4" fillId="0" borderId="0" xfId="1" applyFont="1"/>
    <xf numFmtId="165" fontId="3" fillId="0" borderId="0" xfId="1" applyFont="1"/>
    <xf numFmtId="165" fontId="5" fillId="0" borderId="0" xfId="1" applyFont="1"/>
    <xf numFmtId="165" fontId="6" fillId="0" borderId="0" xfId="1" applyFont="1"/>
    <xf numFmtId="171" fontId="8" fillId="0" borderId="0" xfId="2" applyNumberFormat="1" applyFont="1" applyAlignment="1">
      <alignment horizontal="center" vertical="center"/>
    </xf>
    <xf numFmtId="165" fontId="10" fillId="0" borderId="0" xfId="1" applyFont="1"/>
    <xf numFmtId="165" fontId="0" fillId="0" borderId="0" xfId="0" applyNumberFormat="1"/>
    <xf numFmtId="170" fontId="11" fillId="0" borderId="0" xfId="1" applyNumberFormat="1" applyFont="1"/>
    <xf numFmtId="171" fontId="11" fillId="0" borderId="0" xfId="2" applyNumberFormat="1" applyFont="1" applyAlignment="1">
      <alignment horizontal="center" vertical="center"/>
    </xf>
    <xf numFmtId="165" fontId="11" fillId="0" borderId="0" xfId="1" applyFont="1"/>
    <xf numFmtId="171" fontId="12" fillId="0" borderId="0" xfId="2" applyNumberFormat="1" applyFont="1" applyAlignment="1">
      <alignment horizontal="center" vertical="center"/>
    </xf>
    <xf numFmtId="165" fontId="12" fillId="0" borderId="0" xfId="1" applyFont="1"/>
    <xf numFmtId="171" fontId="13" fillId="0" borderId="0" xfId="2" applyNumberFormat="1" applyFont="1" applyAlignment="1">
      <alignment horizontal="center" vertical="center"/>
    </xf>
    <xf numFmtId="171" fontId="0" fillId="0" borderId="0" xfId="2" applyNumberFormat="1" applyFont="1" applyAlignment="1">
      <alignment horizontal="center" vertical="center"/>
    </xf>
    <xf numFmtId="171" fontId="14" fillId="0" borderId="0" xfId="2" applyNumberFormat="1" applyFont="1" applyAlignment="1">
      <alignment horizontal="center" vertical="center"/>
    </xf>
    <xf numFmtId="171" fontId="15" fillId="0" borderId="0" xfId="2" applyNumberFormat="1" applyFont="1" applyAlignment="1">
      <alignment horizontal="center" vertical="center"/>
    </xf>
    <xf numFmtId="171" fontId="17" fillId="0" borderId="0" xfId="2" applyNumberFormat="1" applyFont="1" applyAlignment="1">
      <alignment horizontal="center" vertical="center"/>
    </xf>
    <xf numFmtId="165" fontId="18" fillId="0" borderId="0" xfId="1" applyFont="1"/>
    <xf numFmtId="171" fontId="19" fillId="0" borderId="0" xfId="2" applyNumberFormat="1" applyFont="1" applyAlignment="1">
      <alignment horizontal="center" vertical="center"/>
    </xf>
    <xf numFmtId="0" fontId="9" fillId="0" borderId="0" xfId="3" applyFont="1" applyAlignment="1">
      <alignment horizontal="left"/>
    </xf>
    <xf numFmtId="165" fontId="20" fillId="0" borderId="0" xfId="1" applyFont="1"/>
    <xf numFmtId="165" fontId="22" fillId="0" borderId="0" xfId="1" applyFont="1"/>
    <xf numFmtId="170" fontId="23" fillId="0" borderId="0" xfId="1" applyNumberFormat="1" applyFont="1"/>
    <xf numFmtId="171" fontId="23" fillId="0" borderId="0" xfId="2" applyNumberFormat="1" applyFont="1" applyAlignment="1">
      <alignment horizontal="center" vertical="center"/>
    </xf>
    <xf numFmtId="170" fontId="24" fillId="0" borderId="0" xfId="1" applyNumberFormat="1" applyFont="1"/>
    <xf numFmtId="165" fontId="24" fillId="0" borderId="0" xfId="1" applyFont="1"/>
    <xf numFmtId="44" fontId="24" fillId="0" borderId="0" xfId="0" applyNumberFormat="1" applyFont="1"/>
    <xf numFmtId="10" fontId="0" fillId="0" borderId="0" xfId="4" applyNumberFormat="1" applyFont="1"/>
    <xf numFmtId="0" fontId="0" fillId="0" borderId="1" xfId="0" applyBorder="1"/>
    <xf numFmtId="16" fontId="0" fillId="0" borderId="0" xfId="0" applyNumberFormat="1"/>
    <xf numFmtId="165" fontId="1" fillId="0" borderId="0" xfId="1" applyFont="1" applyAlignment="1">
      <alignment horizontal="center"/>
    </xf>
    <xf numFmtId="165" fontId="24" fillId="0" borderId="0" xfId="1" applyFont="1" applyAlignment="1">
      <alignment horizontal="center"/>
    </xf>
    <xf numFmtId="0" fontId="16" fillId="0" borderId="0" xfId="0" applyFont="1" applyAlignment="1">
      <alignment horizontal="center" vertical="center"/>
    </xf>
    <xf numFmtId="9" fontId="0" fillId="0" borderId="0" xfId="4" applyFont="1"/>
  </cellXfs>
  <cellStyles count="5">
    <cellStyle name="Comma" xfId="2" builtinId="3"/>
    <cellStyle name="Currency" xfId="1" builtinId="4"/>
    <cellStyle name="Hyperlink" xfId="3" builtinId="8"/>
    <cellStyle name="Normal" xfId="0" builtinId="0"/>
    <cellStyle name="Percent" xfId="4" builtinId="5"/>
  </cellStyles>
  <dxfs count="34">
    <dxf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65" formatCode="_(&quot;$&quot;\ * #,##0.00_);_(&quot;$&quot;\ * \(#,##0.00\);_(&quot;$&quot;\ * &quot;-&quot;??_);_(@_)"/>
    </dxf>
    <dxf>
      <numFmt numFmtId="170" formatCode="_(&quot;$&quot;\ * #,##0.0000_);_(&quot;$&quot;\ * \(#,##0.0000\);_(&quot;$&quot;\ * &quot;-&quot;??_);_(@_)"/>
    </dxf>
    <dxf>
      <numFmt numFmtId="165" formatCode="_(&quot;$&quot;\ * #,##0.00_);_(&quot;$&quot;\ * \(#,##0.00\);_(&quot;$&quot;\ 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70" formatCode="_(&quot;$&quot;\ * #,##0.0000_);_(&quot;$&quot;\ * \(#,##0.0000\);_(&quot;$&quot;\ * &quot;-&quot;??_);_(@_)"/>
    </dxf>
    <dxf>
      <numFmt numFmtId="165" formatCode="_(&quot;$&quot;\ * #,##0.00_);_(&quot;$&quot;\ * \(#,##0.00\);_(&quot;$&quot;\ * &quot;-&quot;??_);_(@_)"/>
    </dxf>
    <dxf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65" formatCode="_(&quot;$&quot;\ * #,##0.00_);_(&quot;$&quot;\ * \(#,##0.00\);_(&quot;$&quot;\ * &quot;-&quot;??_);_(@_)"/>
    </dxf>
    <dxf>
      <numFmt numFmtId="169" formatCode="000\-000\-000000000"/>
    </dxf>
    <dxf>
      <numFmt numFmtId="166" formatCode="[$-300A]d&quot; de &quot;mmmm&quot; de &quot;yyyy;@"/>
    </dxf>
    <dxf>
      <numFmt numFmtId="165" formatCode="_(&quot;$&quot;\ * #,##0.00_);_(&quot;$&quot;\ * \(#,##0.00\);_(&quot;$&quot;\ * &quot;-&quot;??_);_(@_)"/>
    </dxf>
    <dxf>
      <font>
        <b/>
      </font>
      <numFmt numFmtId="165" formatCode="_(&quot;$&quot;\ * #,##0.00_);_(&quot;$&quot;\ * \(#,##0.00\);_(&quot;$&quot;\ * &quot;-&quot;??_);_(@_)"/>
    </dxf>
    <dxf>
      <numFmt numFmtId="170" formatCode="_(&quot;$&quot;\ * #,##0.0000_);_(&quot;$&quot;\ * \(#,##0.0000\);_(&quot;$&quot;\ 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###\ \F\A\C\T\.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&quot;$&quot;\ * #,##0.00_);_(&quot;$&quot;\ * \(#,##0.00\);_(&quot;$&quot;\ 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70" formatCode="_(&quot;$&quot;\ * #,##0.0000_);_(&quot;$&quot;\ * \(#,##0.0000\);_(&quot;$&quot;\ * &quot;-&quot;??_);_(@_)"/>
    </dxf>
    <dxf>
      <numFmt numFmtId="171" formatCode="###\ \F\A\C\T\."/>
      <alignment horizontal="center" vertical="bottom" textRotation="0" wrapText="0" indent="0" justifyLastLine="0" shrinkToFit="0" readingOrder="0"/>
    </dxf>
    <dxf>
      <numFmt numFmtId="167" formatCode="mmm\-yyyy"/>
    </dxf>
    <dxf>
      <numFmt numFmtId="167" formatCode="mmm\-yyyy"/>
    </dxf>
    <dxf>
      <numFmt numFmtId="165" formatCode="_(&quot;$&quot;\ * #,##0.00_);_(&quot;$&quot;\ * \(#,##0.00\);_(&quot;$&quot;\ 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\ * #,##0.00_);_(&quot;$&quot;\ * \(#,##0.00\);_(&quot;$&quot;\ * &quot;-&quot;??_);_(@_)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numFmt numFmtId="166" formatCode="[$-300A]d&quot; de &quot;mmmm&quot; de &quot;yyyy;@"/>
    </dxf>
    <dxf>
      <numFmt numFmtId="168" formatCode="&quot;99-9999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J613" totalsRowCount="1">
  <autoFilter ref="A4:J612" xr:uid="{00000000-0009-0000-0100-000001000000}"/>
  <sortState xmlns:xlrd2="http://schemas.microsoft.com/office/spreadsheetml/2017/richdata2" ref="A5:J612">
    <sortCondition ref="B4:B612"/>
  </sortState>
  <tableColumns count="10">
    <tableColumn id="11" xr3:uid="{00000000-0010-0000-0000-00000B000000}" name="mes" dataDxfId="33">
      <calculatedColumnFormula>CONCATENATE(MONTH(Tabla1[[#This Row],[Fecha]]),"-",YEAR(Tabla1[[#This Row],[Fecha]]))</calculatedColumnFormula>
    </tableColumn>
    <tableColumn id="1" xr3:uid="{00000000-0010-0000-0000-000001000000}" name="Fecha" totalsRowLabel="Total" dataDxfId="32"/>
    <tableColumn id="2" xr3:uid="{00000000-0010-0000-0000-000002000000}" name="Documento" totalsRowFunction="count" dataDxfId="31"/>
    <tableColumn id="3" xr3:uid="{00000000-0010-0000-0000-000003000000}" name="Nombre"/>
    <tableColumn id="4" xr3:uid="{00000000-0010-0000-0000-000004000000}" name="Subtotal" totalsRowFunction="sum" totalsRowDxfId="5"/>
    <tableColumn id="10" xr3:uid="{00000000-0010-0000-0000-00000A000000}" name="SUBT IVA" totalsRowFunction="sum" dataDxfId="30" totalsRowDxfId="4"/>
    <tableColumn id="9" xr3:uid="{00000000-0010-0000-0000-000009000000}" name="SUBT 0" totalsRowFunction="sum" dataDxfId="29" totalsRowDxfId="3"/>
    <tableColumn id="5" xr3:uid="{D1617640-8499-437D-8318-C6C1CDA5F3D8}" name="%" dataDxfId="7" totalsRowDxfId="2" dataCellStyle="Currency"/>
    <tableColumn id="7" xr3:uid="{00000000-0010-0000-0000-000007000000}" name="IVA" totalsRowFunction="sum" dataDxfId="6" totalsRowDxfId="1">
      <calculatedColumnFormula>+Tabla1[[#This Row],[SUBT IVA]]*Tabla1[[#This Row],[%]]</calculatedColumnFormula>
    </tableColumn>
    <tableColumn id="8" xr3:uid="{00000000-0010-0000-0000-000008000000}" name="Total" totalsRowFunction="sum" dataDxfId="28" totalsRowDxfId="0">
      <calculatedColumnFormula>Tabla1[[#This Row],[SUBT IVA]]+Tabla1[[#This Row],[SUBT 0]]+Tabla1[[#This Row],[IVA]]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4:H283" totalsRowCount="1">
  <autoFilter ref="A4:H282" xr:uid="{00000000-0009-0000-0100-000002000000}"/>
  <sortState xmlns:xlrd2="http://schemas.microsoft.com/office/spreadsheetml/2017/richdata2" ref="A5:H282">
    <sortCondition ref="C4:C9"/>
  </sortState>
  <tableColumns count="8">
    <tableColumn id="9" xr3:uid="{00000000-0010-0000-0100-000009000000}" name="MES" totalsRowLabel="Total" dataDxfId="16">
      <calculatedColumnFormula>CONCATENATE(MONTH(Tabla13[[#This Row],[Fecha]]),"-",YEAR(Tabla13[[#This Row],[Fecha]]))</calculatedColumnFormula>
    </tableColumn>
    <tableColumn id="1" xr3:uid="{00000000-0010-0000-0100-000001000000}" name="Fecha" dataDxfId="15"/>
    <tableColumn id="2" xr3:uid="{00000000-0010-0000-0100-000002000000}" name="Documento" totalsRowFunction="count" dataDxfId="14"/>
    <tableColumn id="3" xr3:uid="{00000000-0010-0000-0100-000003000000}" name="Nombre"/>
    <tableColumn id="8" xr3:uid="{00000000-0010-0000-0100-000008000000}" name="Total" totalsRowFunction="custom" dataDxfId="13" totalsRowDxfId="9">
      <calculatedColumnFormula>#REF!-#REF!+#REF!+#REF!</calculatedColumnFormula>
      <totalsRowFormula>SUM(Tabla13[Total])</totalsRowFormula>
    </tableColumn>
    <tableColumn id="10" xr3:uid="{00000000-0010-0000-0100-00000A000000}" name="ESTADO" totalsRowFunction="count" dataDxfId="12"/>
    <tableColumn id="11" xr3:uid="{00000000-0010-0000-0100-00000B000000}" name="PAGADO" dataDxfId="11"/>
    <tableColumn id="12" xr3:uid="{00000000-0010-0000-0100-00000C000000}" name="SALDO" totalsRowFunction="sum" dataDxfId="10" totalsRowDxfId="8">
      <calculatedColumnFormula>IF(Tabla13[[#This Row],[PAGADO]]="SI",0,Tabla13[[#This Row],[Total]]-0)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5:J19" totalsRowShown="0" dataDxfId="27">
  <autoFilter ref="A5:J19" xr:uid="{00000000-0009-0000-0100-000003000000}"/>
  <tableColumns count="10">
    <tableColumn id="1" xr3:uid="{00000000-0010-0000-0200-000001000000}" name="fecha" dataDxfId="26"/>
    <tableColumn id="12" xr3:uid="{00000000-0010-0000-0200-00000C000000}" name="CANT COMPRA" dataDxfId="25">
      <calculatedColumnFormula>COUNTIFS(Pagos!J4:J143,"&gt;0",Pagos!A4:A143,Tabla3[[#This Row],[fecha]])</calculatedColumnFormula>
    </tableColumn>
    <tableColumn id="2" xr3:uid="{00000000-0010-0000-0200-000002000000}" name="subtotal COMPRA" dataDxfId="24">
      <calculatedColumnFormula>+Tabla3[[#This Row],[compra iva 12%]]+Tabla3[[#This Row],[compra iva 0%]]</calculatedColumnFormula>
    </tableColumn>
    <tableColumn id="3" xr3:uid="{00000000-0010-0000-0200-000003000000}" name="compra iva 12%" dataDxfId="23">
      <calculatedColumnFormula>SUMIFS(Tabla1[SUBT IVA],Tabla1[mes],Tabla3[[#This Row],[fecha]])</calculatedColumnFormula>
    </tableColumn>
    <tableColumn id="4" xr3:uid="{00000000-0010-0000-0200-000004000000}" name="compra iva 0%" dataDxfId="22">
      <calculatedColumnFormula>SUMIFS(Tabla1[SUBT 0],Tabla1[mes],Tabla3[[#This Row],[fecha]])</calculatedColumnFormula>
    </tableColumn>
    <tableColumn id="9" xr3:uid="{00000000-0010-0000-0200-000009000000}" name="com-iva-12%" dataDxfId="21">
      <calculatedColumnFormula>SUMIFS(Tabla1[IVA],Tabla1[mes],Tabla3[[#This Row],[fecha]])</calculatedColumnFormula>
    </tableColumn>
    <tableColumn id="20" xr3:uid="{6E7E1086-CF50-41A4-9B2B-77CEE0A088CF}" name="TOTAL COMPRAS" dataDxfId="20">
      <calculatedColumnFormula>+Tabla3[[#This Row],[com-iva-12%]]+Tabla3[[#This Row],[compra iva 0%]]+Tabla3[[#This Row],[compra iva 12%]]</calculatedColumnFormula>
    </tableColumn>
    <tableColumn id="13" xr3:uid="{00000000-0010-0000-0200-00000D000000}" name="CANT COBRO" dataDxfId="19">
      <calculatedColumnFormula>COUNTIFS(Tabla13[Total],"&gt;0",Tabla13[MES],Tabla3[[#This Row],[fecha]])</calculatedColumnFormula>
    </tableColumn>
    <tableColumn id="6" xr3:uid="{00000000-0010-0000-0200-000006000000}" name="TOTAL VENTAS" dataDxfId="18">
      <calculatedColumnFormula>SUMIFS(#REF!,Tabla13[MES],Tabla3[[#This Row],[fecha]])</calculatedColumnFormula>
    </tableColumn>
    <tableColumn id="21" xr3:uid="{D7D91423-EB69-47FA-B6FC-D00C016F09DB}" name="DIFERENCIA MENSUAL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613"/>
  <sheetViews>
    <sheetView tabSelected="1" zoomScaleNormal="100" workbookViewId="0">
      <selection activeCell="F5" sqref="F5"/>
    </sheetView>
  </sheetViews>
  <sheetFormatPr defaultColWidth="11.42578125" defaultRowHeight="15" x14ac:dyDescent="0.25"/>
  <cols>
    <col min="1" max="1" width="7.7109375" bestFit="1" customWidth="1"/>
    <col min="2" max="2" width="24.85546875" bestFit="1" customWidth="1"/>
    <col min="3" max="3" width="18.5703125" bestFit="1" customWidth="1"/>
    <col min="4" max="4" width="26.42578125" customWidth="1"/>
    <col min="5" max="5" width="11.42578125" bestFit="1" customWidth="1"/>
    <col min="6" max="7" width="13.85546875" bestFit="1" customWidth="1"/>
    <col min="8" max="8" width="4.85546875" bestFit="1" customWidth="1"/>
    <col min="9" max="9" width="12.140625" bestFit="1" customWidth="1"/>
    <col min="10" max="10" width="13.85546875" bestFit="1" customWidth="1"/>
  </cols>
  <sheetData>
    <row r="4" spans="1:10" x14ac:dyDescent="0.25">
      <c r="A4" t="s">
        <v>7</v>
      </c>
      <c r="B4" t="s">
        <v>0</v>
      </c>
      <c r="C4" t="s">
        <v>1</v>
      </c>
      <c r="D4" t="s">
        <v>2</v>
      </c>
      <c r="E4" t="s">
        <v>3</v>
      </c>
      <c r="F4" t="s">
        <v>310</v>
      </c>
      <c r="G4" t="s">
        <v>5</v>
      </c>
      <c r="H4" t="s">
        <v>311</v>
      </c>
      <c r="I4" t="s">
        <v>312</v>
      </c>
      <c r="J4" t="s">
        <v>4</v>
      </c>
    </row>
    <row r="5" spans="1:10" x14ac:dyDescent="0.25">
      <c r="A5" s="4" t="str">
        <f>CONCATENATE(MONTH(Tabla1[[#This Row],[Fecha]]),"-",YEAR(Tabla1[[#This Row],[Fecha]]))</f>
        <v>1-1900</v>
      </c>
      <c r="B5" s="1"/>
      <c r="C5" s="29" t="s">
        <v>24</v>
      </c>
      <c r="E5" s="2">
        <f>Tabla1[[#This Row],[SUBT IVA]]+Tabla1[[#This Row],[SUBT 0]]</f>
        <v>0</v>
      </c>
      <c r="F5" s="2"/>
      <c r="G5" s="2"/>
      <c r="H5" s="43">
        <v>0.12</v>
      </c>
      <c r="I5" s="2">
        <f>+Tabla1[[#This Row],[SUBT IVA]]*Tabla1[[#This Row],[%]]</f>
        <v>0</v>
      </c>
      <c r="J5" s="2">
        <f>Tabla1[[#This Row],[SUBT IVA]]+Tabla1[[#This Row],[SUBT 0]]+Tabla1[[#This Row],[IVA]]</f>
        <v>0</v>
      </c>
    </row>
    <row r="6" spans="1:10" x14ac:dyDescent="0.25">
      <c r="A6" s="4" t="str">
        <f>CONCATENATE(MONTH(Tabla1[[#This Row],[Fecha]]),"-",YEAR(Tabla1[[#This Row],[Fecha]]))</f>
        <v>1-1900</v>
      </c>
      <c r="B6" s="1"/>
      <c r="C6" s="29" t="s">
        <v>24</v>
      </c>
      <c r="E6" s="2">
        <f>Tabla1[[#This Row],[SUBT IVA]]+Tabla1[[#This Row],[SUBT 0]]</f>
        <v>0</v>
      </c>
      <c r="F6" s="2"/>
      <c r="G6" s="2"/>
      <c r="H6" s="43">
        <v>0.12</v>
      </c>
      <c r="I6" s="2">
        <f>+Tabla1[[#This Row],[SUBT IVA]]*Tabla1[[#This Row],[%]]</f>
        <v>0</v>
      </c>
      <c r="J6" s="2">
        <f>Tabla1[[#This Row],[SUBT IVA]]+Tabla1[[#This Row],[SUBT 0]]+Tabla1[[#This Row],[IVA]]</f>
        <v>0</v>
      </c>
    </row>
    <row r="7" spans="1:10" x14ac:dyDescent="0.25">
      <c r="A7" s="4" t="str">
        <f>CONCATENATE(MONTH(Tabla1[[#This Row],[Fecha]]),"-",YEAR(Tabla1[[#This Row],[Fecha]]))</f>
        <v>1-1900</v>
      </c>
      <c r="B7" s="1"/>
      <c r="C7" s="29" t="s">
        <v>24</v>
      </c>
      <c r="E7" s="2">
        <f>Tabla1[[#This Row],[SUBT IVA]]+Tabla1[[#This Row],[SUBT 0]]</f>
        <v>0</v>
      </c>
      <c r="F7" s="2"/>
      <c r="G7" s="2"/>
      <c r="H7" s="43">
        <v>0.12</v>
      </c>
      <c r="I7" s="2">
        <f>+Tabla1[[#This Row],[SUBT IVA]]*Tabla1[[#This Row],[%]]</f>
        <v>0</v>
      </c>
      <c r="J7" s="2">
        <f>Tabla1[[#This Row],[SUBT IVA]]+Tabla1[[#This Row],[SUBT 0]]+Tabla1[[#This Row],[IVA]]</f>
        <v>0</v>
      </c>
    </row>
    <row r="8" spans="1:10" x14ac:dyDescent="0.25">
      <c r="A8" s="4" t="str">
        <f>CONCATENATE(MONTH(Tabla1[[#This Row],[Fecha]]),"-",YEAR(Tabla1[[#This Row],[Fecha]]))</f>
        <v>1-1900</v>
      </c>
      <c r="B8" s="1"/>
      <c r="C8" s="29" t="s">
        <v>24</v>
      </c>
      <c r="E8" s="2">
        <f>Tabla1[[#This Row],[SUBT IVA]]+Tabla1[[#This Row],[SUBT 0]]</f>
        <v>0</v>
      </c>
      <c r="F8" s="2"/>
      <c r="G8" s="2"/>
      <c r="H8" s="43">
        <v>0.12</v>
      </c>
      <c r="I8" s="2">
        <f>+Tabla1[[#This Row],[SUBT IVA]]*Tabla1[[#This Row],[%]]</f>
        <v>0</v>
      </c>
      <c r="J8" s="2">
        <f>Tabla1[[#This Row],[SUBT IVA]]+Tabla1[[#This Row],[SUBT 0]]+Tabla1[[#This Row],[IVA]]</f>
        <v>0</v>
      </c>
    </row>
    <row r="9" spans="1:10" x14ac:dyDescent="0.25">
      <c r="A9" s="4" t="str">
        <f>CONCATENATE(MONTH(Tabla1[[#This Row],[Fecha]]),"-",YEAR(Tabla1[[#This Row],[Fecha]]))</f>
        <v>1-1900</v>
      </c>
      <c r="B9" s="1"/>
      <c r="C9" s="29" t="s">
        <v>24</v>
      </c>
      <c r="E9" s="2">
        <f>Tabla1[[#This Row],[SUBT IVA]]+Tabla1[[#This Row],[SUBT 0]]</f>
        <v>0</v>
      </c>
      <c r="F9" s="2"/>
      <c r="G9" s="8"/>
      <c r="H9" s="43">
        <v>0.12</v>
      </c>
      <c r="I9" s="2">
        <f>+Tabla1[[#This Row],[SUBT IVA]]*Tabla1[[#This Row],[%]]</f>
        <v>0</v>
      </c>
      <c r="J9" s="2">
        <f>Tabla1[[#This Row],[SUBT IVA]]+Tabla1[[#This Row],[SUBT 0]]+Tabla1[[#This Row],[IVA]]</f>
        <v>0</v>
      </c>
    </row>
    <row r="10" spans="1:10" x14ac:dyDescent="0.25">
      <c r="A10" s="4" t="str">
        <f>CONCATENATE(MONTH(Tabla1[[#This Row],[Fecha]]),"-",YEAR(Tabla1[[#This Row],[Fecha]]))</f>
        <v>1-1900</v>
      </c>
      <c r="B10" s="1"/>
      <c r="C10" s="29" t="s">
        <v>24</v>
      </c>
      <c r="E10" s="2">
        <f>Tabla1[[#This Row],[SUBT IVA]]+Tabla1[[#This Row],[SUBT 0]]</f>
        <v>0</v>
      </c>
      <c r="F10" s="2"/>
      <c r="G10" s="8"/>
      <c r="H10" s="43">
        <v>0.12</v>
      </c>
      <c r="I10" s="2">
        <f>+Tabla1[[#This Row],[SUBT IVA]]*Tabla1[[#This Row],[%]]</f>
        <v>0</v>
      </c>
      <c r="J10" s="2">
        <f>Tabla1[[#This Row],[SUBT IVA]]+Tabla1[[#This Row],[SUBT 0]]+Tabla1[[#This Row],[IVA]]</f>
        <v>0</v>
      </c>
    </row>
    <row r="11" spans="1:10" x14ac:dyDescent="0.25">
      <c r="A11" s="4" t="str">
        <f>CONCATENATE(MONTH(Tabla1[[#This Row],[Fecha]]),"-",YEAR(Tabla1[[#This Row],[Fecha]]))</f>
        <v>1-1900</v>
      </c>
      <c r="B11" s="1"/>
      <c r="C11" s="29" t="s">
        <v>24</v>
      </c>
      <c r="E11" s="2">
        <f>Tabla1[[#This Row],[SUBT IVA]]+Tabla1[[#This Row],[SUBT 0]]</f>
        <v>0</v>
      </c>
      <c r="F11" s="2"/>
      <c r="G11" s="8"/>
      <c r="H11" s="43">
        <v>0.12</v>
      </c>
      <c r="I11" s="2">
        <f>+Tabla1[[#This Row],[SUBT IVA]]*Tabla1[[#This Row],[%]]</f>
        <v>0</v>
      </c>
      <c r="J11" s="2">
        <f>Tabla1[[#This Row],[SUBT IVA]]+Tabla1[[#This Row],[SUBT 0]]+Tabla1[[#This Row],[IVA]]</f>
        <v>0</v>
      </c>
    </row>
    <row r="12" spans="1:10" x14ac:dyDescent="0.25">
      <c r="A12" s="4" t="str">
        <f>CONCATENATE(MONTH(Tabla1[[#This Row],[Fecha]]),"-",YEAR(Tabla1[[#This Row],[Fecha]]))</f>
        <v>1-1900</v>
      </c>
      <c r="B12" s="1"/>
      <c r="C12" s="29" t="s">
        <v>24</v>
      </c>
      <c r="E12" s="2">
        <f>Tabla1[[#This Row],[SUBT IVA]]+Tabla1[[#This Row],[SUBT 0]]</f>
        <v>0</v>
      </c>
      <c r="F12" s="2"/>
      <c r="G12" s="8"/>
      <c r="H12" s="43">
        <v>0.12</v>
      </c>
      <c r="I12" s="2">
        <f>+Tabla1[[#This Row],[SUBT IVA]]*Tabla1[[#This Row],[%]]</f>
        <v>0</v>
      </c>
      <c r="J12" s="2">
        <f>Tabla1[[#This Row],[SUBT IVA]]+Tabla1[[#This Row],[SUBT 0]]+Tabla1[[#This Row],[IVA]]</f>
        <v>0</v>
      </c>
    </row>
    <row r="13" spans="1:10" x14ac:dyDescent="0.25">
      <c r="A13" s="4" t="str">
        <f>CONCATENATE(MONTH(Tabla1[[#This Row],[Fecha]]),"-",YEAR(Tabla1[[#This Row],[Fecha]]))</f>
        <v>1-1900</v>
      </c>
      <c r="B13" s="1"/>
      <c r="C13" s="29" t="s">
        <v>24</v>
      </c>
      <c r="E13" s="2">
        <f>Tabla1[[#This Row],[SUBT IVA]]+Tabla1[[#This Row],[SUBT 0]]</f>
        <v>0</v>
      </c>
      <c r="F13" s="2"/>
      <c r="G13" s="2"/>
      <c r="H13" s="43">
        <v>0.12</v>
      </c>
      <c r="I13" s="2">
        <f>+Tabla1[[#This Row],[SUBT IVA]]*Tabla1[[#This Row],[%]]</f>
        <v>0</v>
      </c>
      <c r="J13" s="2">
        <f>Tabla1[[#This Row],[SUBT IVA]]+Tabla1[[#This Row],[SUBT 0]]+Tabla1[[#This Row],[IVA]]</f>
        <v>0</v>
      </c>
    </row>
    <row r="14" spans="1:10" x14ac:dyDescent="0.25">
      <c r="A14" s="4" t="str">
        <f>CONCATENATE(MONTH(Tabla1[[#This Row],[Fecha]]),"-",YEAR(Tabla1[[#This Row],[Fecha]]))</f>
        <v>1-1900</v>
      </c>
      <c r="B14" s="1"/>
      <c r="C14" s="29" t="s">
        <v>24</v>
      </c>
      <c r="E14" s="2">
        <f>Tabla1[[#This Row],[SUBT IVA]]+Tabla1[[#This Row],[SUBT 0]]</f>
        <v>0</v>
      </c>
      <c r="F14" s="2"/>
      <c r="G14" s="8"/>
      <c r="H14" s="43">
        <v>0.12</v>
      </c>
      <c r="I14" s="2">
        <f>+Tabla1[[#This Row],[SUBT IVA]]*Tabla1[[#This Row],[%]]</f>
        <v>0</v>
      </c>
      <c r="J14" s="2">
        <f>Tabla1[[#This Row],[SUBT IVA]]+Tabla1[[#This Row],[SUBT 0]]+Tabla1[[#This Row],[IVA]]</f>
        <v>0</v>
      </c>
    </row>
    <row r="15" spans="1:10" x14ac:dyDescent="0.25">
      <c r="A15" s="4" t="str">
        <f>CONCATENATE(MONTH(Tabla1[[#This Row],[Fecha]]),"-",YEAR(Tabla1[[#This Row],[Fecha]]))</f>
        <v>1-1900</v>
      </c>
      <c r="B15" s="1"/>
      <c r="C15" s="29" t="s">
        <v>24</v>
      </c>
      <c r="E15" s="2">
        <f>Tabla1[[#This Row],[SUBT IVA]]+Tabla1[[#This Row],[SUBT 0]]</f>
        <v>0</v>
      </c>
      <c r="F15" s="2"/>
      <c r="G15" s="2"/>
      <c r="H15" s="43">
        <v>0.12</v>
      </c>
      <c r="I15" s="2">
        <f>+Tabla1[[#This Row],[SUBT IVA]]*Tabla1[[#This Row],[%]]</f>
        <v>0</v>
      </c>
      <c r="J15" s="2">
        <f>Tabla1[[#This Row],[SUBT IVA]]+Tabla1[[#This Row],[SUBT 0]]+Tabla1[[#This Row],[IVA]]</f>
        <v>0</v>
      </c>
    </row>
    <row r="16" spans="1:10" x14ac:dyDescent="0.25">
      <c r="A16" s="4" t="str">
        <f>CONCATENATE(MONTH(Tabla1[[#This Row],[Fecha]]),"-",YEAR(Tabla1[[#This Row],[Fecha]]))</f>
        <v>1-1900</v>
      </c>
      <c r="B16" s="1"/>
      <c r="C16" s="29" t="s">
        <v>24</v>
      </c>
      <c r="E16" s="2">
        <f>Tabla1[[#This Row],[SUBT IVA]]+Tabla1[[#This Row],[SUBT 0]]</f>
        <v>0</v>
      </c>
      <c r="F16" s="2"/>
      <c r="G16" s="2"/>
      <c r="H16" s="43">
        <v>0.12</v>
      </c>
      <c r="I16" s="2">
        <f>+Tabla1[[#This Row],[SUBT IVA]]*Tabla1[[#This Row],[%]]</f>
        <v>0</v>
      </c>
      <c r="J16" s="2">
        <f>Tabla1[[#This Row],[SUBT IVA]]+Tabla1[[#This Row],[SUBT 0]]+Tabla1[[#This Row],[IVA]]</f>
        <v>0</v>
      </c>
    </row>
    <row r="17" spans="1:10" x14ac:dyDescent="0.25">
      <c r="A17" s="4" t="str">
        <f>CONCATENATE(MONTH(Tabla1[[#This Row],[Fecha]]),"-",YEAR(Tabla1[[#This Row],[Fecha]]))</f>
        <v>1-1900</v>
      </c>
      <c r="B17" s="1"/>
      <c r="C17" s="29" t="s">
        <v>24</v>
      </c>
      <c r="E17" s="2">
        <f>Tabla1[[#This Row],[SUBT IVA]]+Tabla1[[#This Row],[SUBT 0]]</f>
        <v>0</v>
      </c>
      <c r="F17" s="2"/>
      <c r="G17" s="2"/>
      <c r="H17" s="43">
        <v>0.12</v>
      </c>
      <c r="I17" s="2">
        <f>+Tabla1[[#This Row],[SUBT IVA]]*Tabla1[[#This Row],[%]]</f>
        <v>0</v>
      </c>
      <c r="J17" s="2">
        <f>Tabla1[[#This Row],[SUBT IVA]]+Tabla1[[#This Row],[SUBT 0]]+Tabla1[[#This Row],[IVA]]</f>
        <v>0</v>
      </c>
    </row>
    <row r="18" spans="1:10" x14ac:dyDescent="0.25">
      <c r="A18" s="4" t="str">
        <f>CONCATENATE(MONTH(Tabla1[[#This Row],[Fecha]]),"-",YEAR(Tabla1[[#This Row],[Fecha]]))</f>
        <v>1-1900</v>
      </c>
      <c r="B18" s="1"/>
      <c r="C18" s="29" t="s">
        <v>24</v>
      </c>
      <c r="E18" s="2">
        <f>Tabla1[[#This Row],[SUBT IVA]]+Tabla1[[#This Row],[SUBT 0]]</f>
        <v>0</v>
      </c>
      <c r="F18" s="2"/>
      <c r="G18" s="2"/>
      <c r="H18" s="43">
        <v>0.12</v>
      </c>
      <c r="I18" s="2">
        <f>+Tabla1[[#This Row],[SUBT IVA]]*Tabla1[[#This Row],[%]]</f>
        <v>0</v>
      </c>
      <c r="J18" s="2">
        <f>Tabla1[[#This Row],[SUBT IVA]]+Tabla1[[#This Row],[SUBT 0]]+Tabla1[[#This Row],[IVA]]</f>
        <v>0</v>
      </c>
    </row>
    <row r="19" spans="1:10" x14ac:dyDescent="0.25">
      <c r="A19" s="4" t="str">
        <f>CONCATENATE(MONTH(Tabla1[[#This Row],[Fecha]]),"-",YEAR(Tabla1[[#This Row],[Fecha]]))</f>
        <v>1-1900</v>
      </c>
      <c r="B19" s="1"/>
      <c r="C19" s="29" t="s">
        <v>24</v>
      </c>
      <c r="E19" s="2">
        <f>Tabla1[[#This Row],[SUBT IVA]]+Tabla1[[#This Row],[SUBT 0]]</f>
        <v>0</v>
      </c>
      <c r="F19" s="2"/>
      <c r="G19" s="2"/>
      <c r="H19" s="43">
        <v>0.12</v>
      </c>
      <c r="I19" s="2">
        <f>+Tabla1[[#This Row],[SUBT IVA]]*Tabla1[[#This Row],[%]]</f>
        <v>0</v>
      </c>
      <c r="J19" s="2">
        <f>Tabla1[[#This Row],[SUBT IVA]]+Tabla1[[#This Row],[SUBT 0]]+Tabla1[[#This Row],[IVA]]</f>
        <v>0</v>
      </c>
    </row>
    <row r="20" spans="1:10" x14ac:dyDescent="0.25">
      <c r="A20" s="4" t="str">
        <f>CONCATENATE(MONTH(Tabla1[[#This Row],[Fecha]]),"-",YEAR(Tabla1[[#This Row],[Fecha]]))</f>
        <v>1-1900</v>
      </c>
      <c r="B20" s="1"/>
      <c r="C20" s="29" t="s">
        <v>24</v>
      </c>
      <c r="E20" s="2">
        <f>Tabla1[[#This Row],[SUBT IVA]]+Tabla1[[#This Row],[SUBT 0]]</f>
        <v>0</v>
      </c>
      <c r="F20" s="2"/>
      <c r="G20" s="2"/>
      <c r="H20" s="43">
        <v>0.12</v>
      </c>
      <c r="I20" s="2">
        <f>+Tabla1[[#This Row],[SUBT IVA]]*Tabla1[[#This Row],[%]]</f>
        <v>0</v>
      </c>
      <c r="J20" s="2">
        <f>Tabla1[[#This Row],[SUBT IVA]]+Tabla1[[#This Row],[SUBT 0]]+Tabla1[[#This Row],[IVA]]</f>
        <v>0</v>
      </c>
    </row>
    <row r="21" spans="1:10" x14ac:dyDescent="0.25">
      <c r="A21" s="4" t="str">
        <f>CONCATENATE(MONTH(Tabla1[[#This Row],[Fecha]]),"-",YEAR(Tabla1[[#This Row],[Fecha]]))</f>
        <v>1-1900</v>
      </c>
      <c r="B21" s="1"/>
      <c r="C21" s="29" t="s">
        <v>24</v>
      </c>
      <c r="E21" s="2">
        <f>Tabla1[[#This Row],[SUBT IVA]]+Tabla1[[#This Row],[SUBT 0]]</f>
        <v>0</v>
      </c>
      <c r="F21" s="2"/>
      <c r="G21" s="2"/>
      <c r="H21" s="43">
        <v>0.12</v>
      </c>
      <c r="I21" s="2">
        <f>+Tabla1[[#This Row],[SUBT IVA]]*Tabla1[[#This Row],[%]]</f>
        <v>0</v>
      </c>
      <c r="J21" s="2">
        <f>Tabla1[[#This Row],[SUBT IVA]]+Tabla1[[#This Row],[SUBT 0]]+Tabla1[[#This Row],[IVA]]</f>
        <v>0</v>
      </c>
    </row>
    <row r="22" spans="1:10" x14ac:dyDescent="0.25">
      <c r="A22" s="4" t="str">
        <f>CONCATENATE(MONTH(Tabla1[[#This Row],[Fecha]]),"-",YEAR(Tabla1[[#This Row],[Fecha]]))</f>
        <v>1-1900</v>
      </c>
      <c r="B22" s="1"/>
      <c r="C22" s="29" t="s">
        <v>24</v>
      </c>
      <c r="E22" s="2">
        <f>Tabla1[[#This Row],[SUBT IVA]]+Tabla1[[#This Row],[SUBT 0]]</f>
        <v>0</v>
      </c>
      <c r="F22" s="2"/>
      <c r="G22" s="2"/>
      <c r="H22" s="2"/>
      <c r="I22" s="2">
        <f>+Tabla1[[#This Row],[SUBT IVA]]*Tabla1[[#This Row],[%]]</f>
        <v>0</v>
      </c>
      <c r="J22" s="2">
        <f>Tabla1[[#This Row],[SUBT IVA]]+Tabla1[[#This Row],[SUBT 0]]+Tabla1[[#This Row],[IVA]]</f>
        <v>0</v>
      </c>
    </row>
    <row r="23" spans="1:10" x14ac:dyDescent="0.25">
      <c r="A23" s="4" t="str">
        <f>CONCATENATE(MONTH(Tabla1[[#This Row],[Fecha]]),"-",YEAR(Tabla1[[#This Row],[Fecha]]))</f>
        <v>1-1900</v>
      </c>
      <c r="B23" s="1"/>
      <c r="C23" s="29" t="s">
        <v>24</v>
      </c>
      <c r="E23" s="2">
        <f>Tabla1[[#This Row],[SUBT IVA]]+Tabla1[[#This Row],[SUBT 0]]</f>
        <v>0</v>
      </c>
      <c r="F23" s="2"/>
      <c r="G23" s="2"/>
      <c r="H23" s="2"/>
      <c r="I23" s="2">
        <f>+Tabla1[[#This Row],[SUBT IVA]]*Tabla1[[#This Row],[%]]</f>
        <v>0</v>
      </c>
      <c r="J23" s="2">
        <f>Tabla1[[#This Row],[SUBT IVA]]+Tabla1[[#This Row],[SUBT 0]]+Tabla1[[#This Row],[IVA]]</f>
        <v>0</v>
      </c>
    </row>
    <row r="24" spans="1:10" x14ac:dyDescent="0.25">
      <c r="A24" s="4" t="str">
        <f>CONCATENATE(MONTH(Tabla1[[#This Row],[Fecha]]),"-",YEAR(Tabla1[[#This Row],[Fecha]]))</f>
        <v>1-1900</v>
      </c>
      <c r="B24" s="1"/>
      <c r="C24" s="29" t="s">
        <v>24</v>
      </c>
      <c r="E24" s="2">
        <f>Tabla1[[#This Row],[SUBT IVA]]+Tabla1[[#This Row],[SUBT 0]]</f>
        <v>0</v>
      </c>
      <c r="F24" s="2"/>
      <c r="G24" s="2"/>
      <c r="H24" s="2"/>
      <c r="I24" s="2">
        <f>+Tabla1[[#This Row],[SUBT IVA]]*Tabla1[[#This Row],[%]]</f>
        <v>0</v>
      </c>
      <c r="J24" s="2">
        <f>Tabla1[[#This Row],[SUBT IVA]]+Tabla1[[#This Row],[SUBT 0]]+Tabla1[[#This Row],[IVA]]</f>
        <v>0</v>
      </c>
    </row>
    <row r="25" spans="1:10" x14ac:dyDescent="0.25">
      <c r="A25" s="4" t="str">
        <f>CONCATENATE(MONTH(Tabla1[[#This Row],[Fecha]]),"-",YEAR(Tabla1[[#This Row],[Fecha]]))</f>
        <v>1-1900</v>
      </c>
      <c r="B25" s="1"/>
      <c r="C25" s="29" t="s">
        <v>24</v>
      </c>
      <c r="E25" s="2">
        <f>Tabla1[[#This Row],[SUBT IVA]]+Tabla1[[#This Row],[SUBT 0]]</f>
        <v>0</v>
      </c>
      <c r="F25" s="2"/>
      <c r="G25" s="2"/>
      <c r="H25" s="2"/>
      <c r="I25" s="2">
        <f>+Tabla1[[#This Row],[SUBT IVA]]*Tabla1[[#This Row],[%]]</f>
        <v>0</v>
      </c>
      <c r="J25" s="2">
        <f>Tabla1[[#This Row],[SUBT IVA]]+Tabla1[[#This Row],[SUBT 0]]+Tabla1[[#This Row],[IVA]]</f>
        <v>0</v>
      </c>
    </row>
    <row r="26" spans="1:10" x14ac:dyDescent="0.25">
      <c r="A26" s="4" t="str">
        <f>CONCATENATE(MONTH(Tabla1[[#This Row],[Fecha]]),"-",YEAR(Tabla1[[#This Row],[Fecha]]))</f>
        <v>1-1900</v>
      </c>
      <c r="B26" s="1"/>
      <c r="C26" s="29" t="s">
        <v>24</v>
      </c>
      <c r="E26" s="2">
        <f>Tabla1[[#This Row],[SUBT IVA]]+Tabla1[[#This Row],[SUBT 0]]</f>
        <v>0</v>
      </c>
      <c r="F26" s="2"/>
      <c r="G26" s="2"/>
      <c r="H26" s="2"/>
      <c r="I26" s="2">
        <f>+Tabla1[[#This Row],[SUBT IVA]]*Tabla1[[#This Row],[%]]</f>
        <v>0</v>
      </c>
      <c r="J26" s="2">
        <f>Tabla1[[#This Row],[SUBT IVA]]+Tabla1[[#This Row],[SUBT 0]]+Tabla1[[#This Row],[IVA]]</f>
        <v>0</v>
      </c>
    </row>
    <row r="27" spans="1:10" x14ac:dyDescent="0.25">
      <c r="A27" s="4" t="str">
        <f>CONCATENATE(MONTH(Tabla1[[#This Row],[Fecha]]),"-",YEAR(Tabla1[[#This Row],[Fecha]]))</f>
        <v>1-1900</v>
      </c>
      <c r="B27" s="1"/>
      <c r="C27" s="29" t="s">
        <v>24</v>
      </c>
      <c r="E27" s="2">
        <f>Tabla1[[#This Row],[SUBT IVA]]+Tabla1[[#This Row],[SUBT 0]]</f>
        <v>0</v>
      </c>
      <c r="F27" s="2"/>
      <c r="G27" s="2"/>
      <c r="H27" s="2"/>
      <c r="I27" s="2">
        <f>+Tabla1[[#This Row],[SUBT IVA]]*Tabla1[[#This Row],[%]]</f>
        <v>0</v>
      </c>
      <c r="J27" s="2">
        <f>Tabla1[[#This Row],[SUBT IVA]]+Tabla1[[#This Row],[SUBT 0]]+Tabla1[[#This Row],[IVA]]</f>
        <v>0</v>
      </c>
    </row>
    <row r="28" spans="1:10" x14ac:dyDescent="0.25">
      <c r="A28" s="4" t="str">
        <f>CONCATENATE(MONTH(Tabla1[[#This Row],[Fecha]]),"-",YEAR(Tabla1[[#This Row],[Fecha]]))</f>
        <v>1-1900</v>
      </c>
      <c r="B28" s="1"/>
      <c r="C28" s="29" t="s">
        <v>24</v>
      </c>
      <c r="E28" s="2">
        <f>Tabla1[[#This Row],[SUBT IVA]]+Tabla1[[#This Row],[SUBT 0]]</f>
        <v>0</v>
      </c>
      <c r="F28" s="2"/>
      <c r="G28" s="2"/>
      <c r="H28" s="2"/>
      <c r="I28" s="2">
        <f>+Tabla1[[#This Row],[SUBT IVA]]*Tabla1[[#This Row],[%]]</f>
        <v>0</v>
      </c>
      <c r="J28" s="2">
        <f>Tabla1[[#This Row],[SUBT IVA]]+Tabla1[[#This Row],[SUBT 0]]+Tabla1[[#This Row],[IVA]]</f>
        <v>0</v>
      </c>
    </row>
    <row r="29" spans="1:10" x14ac:dyDescent="0.25">
      <c r="A29" s="4" t="str">
        <f>CONCATENATE(MONTH(Tabla1[[#This Row],[Fecha]]),"-",YEAR(Tabla1[[#This Row],[Fecha]]))</f>
        <v>1-1900</v>
      </c>
      <c r="B29" s="1"/>
      <c r="C29" s="29" t="s">
        <v>24</v>
      </c>
      <c r="E29" s="2">
        <f>Tabla1[[#This Row],[SUBT IVA]]+Tabla1[[#This Row],[SUBT 0]]</f>
        <v>0</v>
      </c>
      <c r="F29" s="2"/>
      <c r="G29" s="2"/>
      <c r="H29" s="2"/>
      <c r="I29" s="2">
        <f>+Tabla1[[#This Row],[SUBT IVA]]*Tabla1[[#This Row],[%]]</f>
        <v>0</v>
      </c>
      <c r="J29" s="2">
        <f>Tabla1[[#This Row],[SUBT IVA]]+Tabla1[[#This Row],[SUBT 0]]+Tabla1[[#This Row],[IVA]]</f>
        <v>0</v>
      </c>
    </row>
    <row r="30" spans="1:10" x14ac:dyDescent="0.25">
      <c r="A30" s="4" t="str">
        <f>CONCATENATE(MONTH(Tabla1[[#This Row],[Fecha]]),"-",YEAR(Tabla1[[#This Row],[Fecha]]))</f>
        <v>1-1900</v>
      </c>
      <c r="B30" s="1"/>
      <c r="C30" s="29" t="s">
        <v>24</v>
      </c>
      <c r="E30" s="2">
        <f>Tabla1[[#This Row],[SUBT IVA]]+Tabla1[[#This Row],[SUBT 0]]</f>
        <v>0</v>
      </c>
      <c r="F30" s="2"/>
      <c r="G30" s="2"/>
      <c r="H30" s="2"/>
      <c r="I30" s="2">
        <f>+Tabla1[[#This Row],[SUBT IVA]]*Tabla1[[#This Row],[%]]</f>
        <v>0</v>
      </c>
      <c r="J30" s="2">
        <f>Tabla1[[#This Row],[SUBT IVA]]+Tabla1[[#This Row],[SUBT 0]]+Tabla1[[#This Row],[IVA]]</f>
        <v>0</v>
      </c>
    </row>
    <row r="31" spans="1:10" x14ac:dyDescent="0.25">
      <c r="A31" s="4" t="str">
        <f>CONCATENATE(MONTH(Tabla1[[#This Row],[Fecha]]),"-",YEAR(Tabla1[[#This Row],[Fecha]]))</f>
        <v>1-1900</v>
      </c>
      <c r="B31" s="1"/>
      <c r="C31" s="29" t="s">
        <v>24</v>
      </c>
      <c r="E31" s="2">
        <f>Tabla1[[#This Row],[SUBT IVA]]+Tabla1[[#This Row],[SUBT 0]]</f>
        <v>0</v>
      </c>
      <c r="F31" s="2"/>
      <c r="G31" s="2"/>
      <c r="H31" s="2"/>
      <c r="I31" s="2">
        <f>+Tabla1[[#This Row],[SUBT IVA]]*Tabla1[[#This Row],[%]]</f>
        <v>0</v>
      </c>
      <c r="J31" s="2">
        <f>Tabla1[[#This Row],[SUBT IVA]]+Tabla1[[#This Row],[SUBT 0]]+Tabla1[[#This Row],[IVA]]</f>
        <v>0</v>
      </c>
    </row>
    <row r="32" spans="1:10" x14ac:dyDescent="0.25">
      <c r="A32" s="4" t="str">
        <f>CONCATENATE(MONTH(Tabla1[[#This Row],[Fecha]]),"-",YEAR(Tabla1[[#This Row],[Fecha]]))</f>
        <v>1-1900</v>
      </c>
      <c r="B32" s="1"/>
      <c r="C32" s="29" t="s">
        <v>24</v>
      </c>
      <c r="E32" s="2">
        <f>Tabla1[[#This Row],[SUBT IVA]]+Tabla1[[#This Row],[SUBT 0]]</f>
        <v>0</v>
      </c>
      <c r="F32" s="2"/>
      <c r="G32" s="2"/>
      <c r="H32" s="2"/>
      <c r="I32" s="2">
        <f>+Tabla1[[#This Row],[SUBT IVA]]*Tabla1[[#This Row],[%]]</f>
        <v>0</v>
      </c>
      <c r="J32" s="2">
        <f>Tabla1[[#This Row],[SUBT IVA]]+Tabla1[[#This Row],[SUBT 0]]+Tabla1[[#This Row],[IVA]]</f>
        <v>0</v>
      </c>
    </row>
    <row r="33" spans="1:10" x14ac:dyDescent="0.25">
      <c r="A33" s="4" t="str">
        <f>CONCATENATE(MONTH(Tabla1[[#This Row],[Fecha]]),"-",YEAR(Tabla1[[#This Row],[Fecha]]))</f>
        <v>1-1900</v>
      </c>
      <c r="B33" s="1"/>
      <c r="C33" s="29" t="s">
        <v>24</v>
      </c>
      <c r="E33" s="2">
        <f>Tabla1[[#This Row],[SUBT IVA]]+Tabla1[[#This Row],[SUBT 0]]</f>
        <v>0</v>
      </c>
      <c r="F33" s="2"/>
      <c r="G33" s="2"/>
      <c r="H33" s="2"/>
      <c r="I33" s="2">
        <f>+Tabla1[[#This Row],[SUBT IVA]]*Tabla1[[#This Row],[%]]</f>
        <v>0</v>
      </c>
      <c r="J33" s="2">
        <f>Tabla1[[#This Row],[SUBT IVA]]+Tabla1[[#This Row],[SUBT 0]]+Tabla1[[#This Row],[IVA]]</f>
        <v>0</v>
      </c>
    </row>
    <row r="34" spans="1:10" x14ac:dyDescent="0.25">
      <c r="A34" s="4" t="str">
        <f>CONCATENATE(MONTH(Tabla1[[#This Row],[Fecha]]),"-",YEAR(Tabla1[[#This Row],[Fecha]]))</f>
        <v>1-1900</v>
      </c>
      <c r="B34" s="1"/>
      <c r="C34" s="29" t="s">
        <v>24</v>
      </c>
      <c r="E34" s="2">
        <f>Tabla1[[#This Row],[SUBT IVA]]+Tabla1[[#This Row],[SUBT 0]]</f>
        <v>0</v>
      </c>
      <c r="F34" s="2"/>
      <c r="G34" s="2"/>
      <c r="H34" s="2"/>
      <c r="I34" s="2">
        <f>+Tabla1[[#This Row],[SUBT IVA]]*Tabla1[[#This Row],[%]]</f>
        <v>0</v>
      </c>
      <c r="J34" s="2">
        <f>Tabla1[[#This Row],[SUBT IVA]]+Tabla1[[#This Row],[SUBT 0]]+Tabla1[[#This Row],[IVA]]</f>
        <v>0</v>
      </c>
    </row>
    <row r="35" spans="1:10" x14ac:dyDescent="0.25">
      <c r="A35" s="4" t="str">
        <f>CONCATENATE(MONTH(Tabla1[[#This Row],[Fecha]]),"-",YEAR(Tabla1[[#This Row],[Fecha]]))</f>
        <v>1-1900</v>
      </c>
      <c r="B35" s="1"/>
      <c r="C35" s="29" t="s">
        <v>24</v>
      </c>
      <c r="E35" s="2">
        <f>Tabla1[[#This Row],[SUBT IVA]]+Tabla1[[#This Row],[SUBT 0]]</f>
        <v>0</v>
      </c>
      <c r="F35" s="2"/>
      <c r="G35" s="2"/>
      <c r="H35" s="2"/>
      <c r="I35" s="2">
        <f>+Tabla1[[#This Row],[SUBT IVA]]*Tabla1[[#This Row],[%]]</f>
        <v>0</v>
      </c>
      <c r="J35" s="2">
        <f>Tabla1[[#This Row],[SUBT IVA]]+Tabla1[[#This Row],[SUBT 0]]+Tabla1[[#This Row],[IVA]]</f>
        <v>0</v>
      </c>
    </row>
    <row r="36" spans="1:10" x14ac:dyDescent="0.25">
      <c r="A36" s="4" t="str">
        <f>CONCATENATE(MONTH(Tabla1[[#This Row],[Fecha]]),"-",YEAR(Tabla1[[#This Row],[Fecha]]))</f>
        <v>1-1900</v>
      </c>
      <c r="B36" s="1"/>
      <c r="C36" s="29" t="s">
        <v>24</v>
      </c>
      <c r="E36" s="2">
        <f>Tabla1[[#This Row],[SUBT IVA]]+Tabla1[[#This Row],[SUBT 0]]</f>
        <v>0</v>
      </c>
      <c r="F36" s="2"/>
      <c r="G36" s="2"/>
      <c r="H36" s="2"/>
      <c r="I36" s="2">
        <f>+Tabla1[[#This Row],[SUBT IVA]]*Tabla1[[#This Row],[%]]</f>
        <v>0</v>
      </c>
      <c r="J36" s="2">
        <f>Tabla1[[#This Row],[SUBT IVA]]+Tabla1[[#This Row],[SUBT 0]]+Tabla1[[#This Row],[IVA]]</f>
        <v>0</v>
      </c>
    </row>
    <row r="37" spans="1:10" x14ac:dyDescent="0.25">
      <c r="A37" s="4" t="str">
        <f>CONCATENATE(MONTH(Tabla1[[#This Row],[Fecha]]),"-",YEAR(Tabla1[[#This Row],[Fecha]]))</f>
        <v>1-1900</v>
      </c>
      <c r="B37" s="1"/>
      <c r="C37" s="29" t="s">
        <v>24</v>
      </c>
      <c r="E37" s="2">
        <f>Tabla1[[#This Row],[SUBT IVA]]+Tabla1[[#This Row],[SUBT 0]]</f>
        <v>0</v>
      </c>
      <c r="F37" s="2"/>
      <c r="G37" s="2"/>
      <c r="H37" s="2"/>
      <c r="I37" s="2">
        <f>+Tabla1[[#This Row],[SUBT IVA]]*Tabla1[[#This Row],[%]]</f>
        <v>0</v>
      </c>
      <c r="J37" s="2">
        <f>Tabla1[[#This Row],[SUBT IVA]]+Tabla1[[#This Row],[SUBT 0]]+Tabla1[[#This Row],[IVA]]</f>
        <v>0</v>
      </c>
    </row>
    <row r="38" spans="1:10" x14ac:dyDescent="0.25">
      <c r="A38" s="4" t="str">
        <f>CONCATENATE(MONTH(Tabla1[[#This Row],[Fecha]]),"-",YEAR(Tabla1[[#This Row],[Fecha]]))</f>
        <v>1-1900</v>
      </c>
      <c r="B38" s="1"/>
      <c r="C38" s="29" t="s">
        <v>24</v>
      </c>
      <c r="E38" s="2">
        <f>Tabla1[[#This Row],[SUBT IVA]]+Tabla1[[#This Row],[SUBT 0]]</f>
        <v>0</v>
      </c>
      <c r="F38" s="2"/>
      <c r="G38" s="2"/>
      <c r="H38" s="2"/>
      <c r="I38" s="2">
        <f>+Tabla1[[#This Row],[SUBT IVA]]*Tabla1[[#This Row],[%]]</f>
        <v>0</v>
      </c>
      <c r="J38" s="2">
        <f>Tabla1[[#This Row],[SUBT IVA]]+Tabla1[[#This Row],[SUBT 0]]+Tabla1[[#This Row],[IVA]]</f>
        <v>0</v>
      </c>
    </row>
    <row r="39" spans="1:10" x14ac:dyDescent="0.25">
      <c r="A39" s="4" t="str">
        <f>CONCATENATE(MONTH(Tabla1[[#This Row],[Fecha]]),"-",YEAR(Tabla1[[#This Row],[Fecha]]))</f>
        <v>1-1900</v>
      </c>
      <c r="B39" s="1"/>
      <c r="C39" s="29" t="s">
        <v>24</v>
      </c>
      <c r="E39" s="2">
        <f>Tabla1[[#This Row],[SUBT IVA]]+Tabla1[[#This Row],[SUBT 0]]</f>
        <v>0</v>
      </c>
      <c r="F39" s="2"/>
      <c r="G39" s="2"/>
      <c r="H39" s="2"/>
      <c r="I39" s="2">
        <f>+Tabla1[[#This Row],[SUBT IVA]]*Tabla1[[#This Row],[%]]</f>
        <v>0</v>
      </c>
      <c r="J39" s="2">
        <f>Tabla1[[#This Row],[SUBT IVA]]+Tabla1[[#This Row],[SUBT 0]]+Tabla1[[#This Row],[IVA]]</f>
        <v>0</v>
      </c>
    </row>
    <row r="40" spans="1:10" x14ac:dyDescent="0.25">
      <c r="A40" s="4" t="str">
        <f>CONCATENATE(MONTH(Tabla1[[#This Row],[Fecha]]),"-",YEAR(Tabla1[[#This Row],[Fecha]]))</f>
        <v>1-1900</v>
      </c>
      <c r="B40" s="1"/>
      <c r="C40" s="29" t="s">
        <v>24</v>
      </c>
      <c r="E40" s="2">
        <f>Tabla1[[#This Row],[SUBT IVA]]+Tabla1[[#This Row],[SUBT 0]]</f>
        <v>0</v>
      </c>
      <c r="F40" s="2"/>
      <c r="G40" s="2"/>
      <c r="H40" s="2"/>
      <c r="I40" s="2">
        <f>+Tabla1[[#This Row],[SUBT IVA]]*Tabla1[[#This Row],[%]]</f>
        <v>0</v>
      </c>
      <c r="J40" s="2">
        <f>Tabla1[[#This Row],[SUBT IVA]]+Tabla1[[#This Row],[SUBT 0]]+Tabla1[[#This Row],[IVA]]</f>
        <v>0</v>
      </c>
    </row>
    <row r="41" spans="1:10" x14ac:dyDescent="0.25">
      <c r="A41" s="4" t="str">
        <f>CONCATENATE(MONTH(Tabla1[[#This Row],[Fecha]]),"-",YEAR(Tabla1[[#This Row],[Fecha]]))</f>
        <v>1-1900</v>
      </c>
      <c r="B41" s="1"/>
      <c r="C41" s="29" t="s">
        <v>24</v>
      </c>
      <c r="E41" s="2">
        <f>Tabla1[[#This Row],[SUBT IVA]]+Tabla1[[#This Row],[SUBT 0]]</f>
        <v>0</v>
      </c>
      <c r="F41" s="2"/>
      <c r="G41" s="2"/>
      <c r="H41" s="2"/>
      <c r="I41" s="2">
        <f>+Tabla1[[#This Row],[SUBT IVA]]*Tabla1[[#This Row],[%]]</f>
        <v>0</v>
      </c>
      <c r="J41" s="2">
        <f>Tabla1[[#This Row],[SUBT IVA]]+Tabla1[[#This Row],[SUBT 0]]+Tabla1[[#This Row],[IVA]]</f>
        <v>0</v>
      </c>
    </row>
    <row r="42" spans="1:10" x14ac:dyDescent="0.25">
      <c r="A42" s="4" t="str">
        <f>CONCATENATE(MONTH(Tabla1[[#This Row],[Fecha]]),"-",YEAR(Tabla1[[#This Row],[Fecha]]))</f>
        <v>1-1900</v>
      </c>
      <c r="B42" s="1"/>
      <c r="C42" s="29" t="s">
        <v>24</v>
      </c>
      <c r="E42" s="2">
        <f>Tabla1[[#This Row],[SUBT IVA]]+Tabla1[[#This Row],[SUBT 0]]</f>
        <v>0</v>
      </c>
      <c r="F42" s="2"/>
      <c r="G42" s="2"/>
      <c r="H42" s="2"/>
      <c r="I42" s="2">
        <f>+Tabla1[[#This Row],[SUBT IVA]]*Tabla1[[#This Row],[%]]</f>
        <v>0</v>
      </c>
      <c r="J42" s="2">
        <f>Tabla1[[#This Row],[SUBT IVA]]+Tabla1[[#This Row],[SUBT 0]]+Tabla1[[#This Row],[IVA]]</f>
        <v>0</v>
      </c>
    </row>
    <row r="43" spans="1:10" x14ac:dyDescent="0.25">
      <c r="A43" s="4" t="str">
        <f>CONCATENATE(MONTH(Tabla1[[#This Row],[Fecha]]),"-",YEAR(Tabla1[[#This Row],[Fecha]]))</f>
        <v>1-1900</v>
      </c>
      <c r="B43" s="1"/>
      <c r="C43" s="29" t="s">
        <v>24</v>
      </c>
      <c r="E43" s="2">
        <f>Tabla1[[#This Row],[SUBT IVA]]+Tabla1[[#This Row],[SUBT 0]]</f>
        <v>0</v>
      </c>
      <c r="F43" s="2"/>
      <c r="G43" s="8"/>
      <c r="H43" s="8"/>
      <c r="I43" s="2">
        <f>+Tabla1[[#This Row],[SUBT IVA]]*Tabla1[[#This Row],[%]]</f>
        <v>0</v>
      </c>
      <c r="J43" s="2">
        <f>Tabla1[[#This Row],[SUBT IVA]]+Tabla1[[#This Row],[SUBT 0]]+Tabla1[[#This Row],[IVA]]</f>
        <v>0</v>
      </c>
    </row>
    <row r="44" spans="1:10" x14ac:dyDescent="0.25">
      <c r="A44" s="4" t="str">
        <f>CONCATENATE(MONTH(Tabla1[[#This Row],[Fecha]]),"-",YEAR(Tabla1[[#This Row],[Fecha]]))</f>
        <v>1-1900</v>
      </c>
      <c r="B44" s="1"/>
      <c r="C44" s="29" t="s">
        <v>24</v>
      </c>
      <c r="E44" s="2">
        <f>Tabla1[[#This Row],[SUBT IVA]]+Tabla1[[#This Row],[SUBT 0]]</f>
        <v>0</v>
      </c>
      <c r="F44" s="2"/>
      <c r="G44" s="8"/>
      <c r="H44" s="8"/>
      <c r="I44" s="2">
        <f>+Tabla1[[#This Row],[SUBT IVA]]*Tabla1[[#This Row],[%]]</f>
        <v>0</v>
      </c>
      <c r="J44" s="2">
        <f>Tabla1[[#This Row],[SUBT IVA]]+Tabla1[[#This Row],[SUBT 0]]+Tabla1[[#This Row],[IVA]]</f>
        <v>0</v>
      </c>
    </row>
    <row r="45" spans="1:10" x14ac:dyDescent="0.25">
      <c r="A45" s="4" t="str">
        <f>CONCATENATE(MONTH(Tabla1[[#This Row],[Fecha]]),"-",YEAR(Tabla1[[#This Row],[Fecha]]))</f>
        <v>1-1900</v>
      </c>
      <c r="B45" s="1"/>
      <c r="C45" s="29" t="s">
        <v>24</v>
      </c>
      <c r="E45" s="2">
        <f>Tabla1[[#This Row],[SUBT IVA]]+Tabla1[[#This Row],[SUBT 0]]</f>
        <v>0</v>
      </c>
      <c r="F45" s="2"/>
      <c r="G45" s="8"/>
      <c r="H45" s="8"/>
      <c r="I45" s="2">
        <f>+Tabla1[[#This Row],[SUBT IVA]]*Tabla1[[#This Row],[%]]</f>
        <v>0</v>
      </c>
      <c r="J45" s="2">
        <f>Tabla1[[#This Row],[SUBT IVA]]+Tabla1[[#This Row],[SUBT 0]]+Tabla1[[#This Row],[IVA]]</f>
        <v>0</v>
      </c>
    </row>
    <row r="46" spans="1:10" x14ac:dyDescent="0.25">
      <c r="A46" s="4" t="str">
        <f>CONCATENATE(MONTH(Tabla1[[#This Row],[Fecha]]),"-",YEAR(Tabla1[[#This Row],[Fecha]]))</f>
        <v>1-1900</v>
      </c>
      <c r="B46" s="1"/>
      <c r="C46" s="29" t="s">
        <v>24</v>
      </c>
      <c r="E46" s="2">
        <f>Tabla1[[#This Row],[SUBT IVA]]+Tabla1[[#This Row],[SUBT 0]]</f>
        <v>0</v>
      </c>
      <c r="F46" s="2"/>
      <c r="G46" s="8"/>
      <c r="H46" s="8"/>
      <c r="I46" s="2">
        <f>+Tabla1[[#This Row],[SUBT IVA]]*Tabla1[[#This Row],[%]]</f>
        <v>0</v>
      </c>
      <c r="J46" s="2">
        <f>Tabla1[[#This Row],[SUBT IVA]]+Tabla1[[#This Row],[SUBT 0]]+Tabla1[[#This Row],[IVA]]</f>
        <v>0</v>
      </c>
    </row>
    <row r="47" spans="1:10" x14ac:dyDescent="0.25">
      <c r="A47" s="4" t="str">
        <f>CONCATENATE(MONTH(Tabla1[[#This Row],[Fecha]]),"-",YEAR(Tabla1[[#This Row],[Fecha]]))</f>
        <v>1-1900</v>
      </c>
      <c r="B47" s="1"/>
      <c r="C47" s="29" t="s">
        <v>24</v>
      </c>
      <c r="E47" s="2">
        <f>Tabla1[[#This Row],[SUBT IVA]]+Tabla1[[#This Row],[SUBT 0]]</f>
        <v>0</v>
      </c>
      <c r="F47" s="2"/>
      <c r="G47" s="8"/>
      <c r="H47" s="8"/>
      <c r="I47" s="2">
        <f>+Tabla1[[#This Row],[SUBT IVA]]*Tabla1[[#This Row],[%]]</f>
        <v>0</v>
      </c>
      <c r="J47" s="2">
        <f>Tabla1[[#This Row],[SUBT IVA]]+Tabla1[[#This Row],[SUBT 0]]+Tabla1[[#This Row],[IVA]]</f>
        <v>0</v>
      </c>
    </row>
    <row r="48" spans="1:10" x14ac:dyDescent="0.25">
      <c r="A48" s="4" t="str">
        <f>CONCATENATE(MONTH(Tabla1[[#This Row],[Fecha]]),"-",YEAR(Tabla1[[#This Row],[Fecha]]))</f>
        <v>1-1900</v>
      </c>
      <c r="B48" s="1"/>
      <c r="C48" s="29" t="s">
        <v>24</v>
      </c>
      <c r="E48" s="2">
        <f>Tabla1[[#This Row],[SUBT IVA]]+Tabla1[[#This Row],[SUBT 0]]</f>
        <v>0</v>
      </c>
      <c r="F48" s="2"/>
      <c r="G48" s="8"/>
      <c r="H48" s="8"/>
      <c r="I48" s="2">
        <f>+Tabla1[[#This Row],[SUBT IVA]]*Tabla1[[#This Row],[%]]</f>
        <v>0</v>
      </c>
      <c r="J48" s="2">
        <f>Tabla1[[#This Row],[SUBT IVA]]+Tabla1[[#This Row],[SUBT 0]]+Tabla1[[#This Row],[IVA]]</f>
        <v>0</v>
      </c>
    </row>
    <row r="49" spans="1:10" x14ac:dyDescent="0.25">
      <c r="A49" s="4" t="str">
        <f>CONCATENATE(MONTH(Tabla1[[#This Row],[Fecha]]),"-",YEAR(Tabla1[[#This Row],[Fecha]]))</f>
        <v>1-1900</v>
      </c>
      <c r="B49" s="1"/>
      <c r="C49" s="29" t="s">
        <v>24</v>
      </c>
      <c r="E49" s="2">
        <f>Tabla1[[#This Row],[SUBT IVA]]+Tabla1[[#This Row],[SUBT 0]]</f>
        <v>0</v>
      </c>
      <c r="F49" s="2"/>
      <c r="G49" s="8"/>
      <c r="H49" s="8"/>
      <c r="I49" s="2">
        <f>+Tabla1[[#This Row],[SUBT IVA]]*Tabla1[[#This Row],[%]]</f>
        <v>0</v>
      </c>
      <c r="J49" s="2">
        <f>Tabla1[[#This Row],[SUBT IVA]]+Tabla1[[#This Row],[SUBT 0]]+Tabla1[[#This Row],[IVA]]</f>
        <v>0</v>
      </c>
    </row>
    <row r="50" spans="1:10" x14ac:dyDescent="0.25">
      <c r="A50" s="4" t="str">
        <f>CONCATENATE(MONTH(Tabla1[[#This Row],[Fecha]]),"-",YEAR(Tabla1[[#This Row],[Fecha]]))</f>
        <v>1-1900</v>
      </c>
      <c r="B50" s="1"/>
      <c r="C50" s="29" t="s">
        <v>24</v>
      </c>
      <c r="E50" s="2">
        <f>Tabla1[[#This Row],[SUBT IVA]]+Tabla1[[#This Row],[SUBT 0]]</f>
        <v>0</v>
      </c>
      <c r="F50" s="2"/>
      <c r="G50" s="8"/>
      <c r="H50" s="8"/>
      <c r="I50" s="2">
        <f>+Tabla1[[#This Row],[SUBT IVA]]*Tabla1[[#This Row],[%]]</f>
        <v>0</v>
      </c>
      <c r="J50" s="2">
        <f>Tabla1[[#This Row],[SUBT IVA]]+Tabla1[[#This Row],[SUBT 0]]+Tabla1[[#This Row],[IVA]]</f>
        <v>0</v>
      </c>
    </row>
    <row r="51" spans="1:10" x14ac:dyDescent="0.25">
      <c r="A51" s="4" t="str">
        <f>CONCATENATE(MONTH(Tabla1[[#This Row],[Fecha]]),"-",YEAR(Tabla1[[#This Row],[Fecha]]))</f>
        <v>1-1900</v>
      </c>
      <c r="B51" s="1"/>
      <c r="C51" s="29" t="s">
        <v>24</v>
      </c>
      <c r="E51" s="2">
        <f>Tabla1[[#This Row],[SUBT IVA]]+Tabla1[[#This Row],[SUBT 0]]</f>
        <v>0</v>
      </c>
      <c r="F51" s="2"/>
      <c r="G51" s="8"/>
      <c r="H51" s="8"/>
      <c r="I51" s="2">
        <f>+Tabla1[[#This Row],[SUBT IVA]]*Tabla1[[#This Row],[%]]</f>
        <v>0</v>
      </c>
      <c r="J51" s="2">
        <f>Tabla1[[#This Row],[SUBT IVA]]+Tabla1[[#This Row],[SUBT 0]]+Tabla1[[#This Row],[IVA]]</f>
        <v>0</v>
      </c>
    </row>
    <row r="52" spans="1:10" x14ac:dyDescent="0.25">
      <c r="A52" s="4" t="str">
        <f>CONCATENATE(MONTH(Tabla1[[#This Row],[Fecha]]),"-",YEAR(Tabla1[[#This Row],[Fecha]]))</f>
        <v>1-1900</v>
      </c>
      <c r="B52" s="1"/>
      <c r="C52" s="29" t="s">
        <v>24</v>
      </c>
      <c r="E52" s="2">
        <f>Tabla1[[#This Row],[SUBT IVA]]+Tabla1[[#This Row],[SUBT 0]]</f>
        <v>0</v>
      </c>
      <c r="F52" s="2"/>
      <c r="G52" s="10"/>
      <c r="H52" s="10"/>
      <c r="I52" s="2">
        <f>+Tabla1[[#This Row],[SUBT IVA]]*Tabla1[[#This Row],[%]]</f>
        <v>0</v>
      </c>
      <c r="J52" s="2">
        <f>Tabla1[[#This Row],[SUBT IVA]]+Tabla1[[#This Row],[SUBT 0]]+Tabla1[[#This Row],[IVA]]</f>
        <v>0</v>
      </c>
    </row>
    <row r="53" spans="1:10" x14ac:dyDescent="0.25">
      <c r="A53" s="4" t="str">
        <f>CONCATENATE(MONTH(Tabla1[[#This Row],[Fecha]]),"-",YEAR(Tabla1[[#This Row],[Fecha]]))</f>
        <v>1-1900</v>
      </c>
      <c r="B53" s="1"/>
      <c r="C53" s="29" t="s">
        <v>24</v>
      </c>
      <c r="E53" s="2">
        <f>Tabla1[[#This Row],[SUBT IVA]]+Tabla1[[#This Row],[SUBT 0]]</f>
        <v>0</v>
      </c>
      <c r="F53" s="2"/>
      <c r="G53" s="10"/>
      <c r="H53" s="10"/>
      <c r="I53" s="2">
        <f>+Tabla1[[#This Row],[SUBT IVA]]*Tabla1[[#This Row],[%]]</f>
        <v>0</v>
      </c>
      <c r="J53" s="2">
        <f>Tabla1[[#This Row],[SUBT IVA]]+Tabla1[[#This Row],[SUBT 0]]+Tabla1[[#This Row],[IVA]]</f>
        <v>0</v>
      </c>
    </row>
    <row r="54" spans="1:10" x14ac:dyDescent="0.25">
      <c r="A54" s="4" t="str">
        <f>CONCATENATE(MONTH(Tabla1[[#This Row],[Fecha]]),"-",YEAR(Tabla1[[#This Row],[Fecha]]))</f>
        <v>1-1900</v>
      </c>
      <c r="B54" s="1"/>
      <c r="C54" s="29" t="s">
        <v>24</v>
      </c>
      <c r="E54" s="2">
        <f>Tabla1[[#This Row],[SUBT IVA]]+Tabla1[[#This Row],[SUBT 0]]</f>
        <v>0</v>
      </c>
      <c r="F54" s="2"/>
      <c r="G54" s="8"/>
      <c r="H54" s="8"/>
      <c r="I54" s="2">
        <f>+Tabla1[[#This Row],[SUBT IVA]]*Tabla1[[#This Row],[%]]</f>
        <v>0</v>
      </c>
      <c r="J54" s="2">
        <f>Tabla1[[#This Row],[SUBT IVA]]+Tabla1[[#This Row],[SUBT 0]]+Tabla1[[#This Row],[IVA]]</f>
        <v>0</v>
      </c>
    </row>
    <row r="55" spans="1:10" x14ac:dyDescent="0.25">
      <c r="A55" s="4" t="str">
        <f>CONCATENATE(MONTH(Tabla1[[#This Row],[Fecha]]),"-",YEAR(Tabla1[[#This Row],[Fecha]]))</f>
        <v>1-1900</v>
      </c>
      <c r="B55" s="1"/>
      <c r="C55" s="29" t="s">
        <v>24</v>
      </c>
      <c r="E55" s="2">
        <f>Tabla1[[#This Row],[SUBT IVA]]+Tabla1[[#This Row],[SUBT 0]]</f>
        <v>0</v>
      </c>
      <c r="F55" s="2"/>
      <c r="G55" s="10"/>
      <c r="H55" s="10"/>
      <c r="I55" s="2">
        <f>+Tabla1[[#This Row],[SUBT IVA]]*Tabla1[[#This Row],[%]]</f>
        <v>0</v>
      </c>
      <c r="J55" s="2">
        <f>Tabla1[[#This Row],[SUBT IVA]]+Tabla1[[#This Row],[SUBT 0]]+Tabla1[[#This Row],[IVA]]</f>
        <v>0</v>
      </c>
    </row>
    <row r="56" spans="1:10" x14ac:dyDescent="0.25">
      <c r="A56" s="4" t="str">
        <f>CONCATENATE(MONTH(Tabla1[[#This Row],[Fecha]]),"-",YEAR(Tabla1[[#This Row],[Fecha]]))</f>
        <v>1-1900</v>
      </c>
      <c r="B56" s="1"/>
      <c r="C56" s="29" t="s">
        <v>24</v>
      </c>
      <c r="E56" s="2">
        <f>Tabla1[[#This Row],[SUBT IVA]]+Tabla1[[#This Row],[SUBT 0]]</f>
        <v>0</v>
      </c>
      <c r="F56" s="2"/>
      <c r="G56" s="10"/>
      <c r="H56" s="10"/>
      <c r="I56" s="2">
        <f>+Tabla1[[#This Row],[SUBT IVA]]*Tabla1[[#This Row],[%]]</f>
        <v>0</v>
      </c>
      <c r="J56" s="2">
        <f>Tabla1[[#This Row],[SUBT IVA]]+Tabla1[[#This Row],[SUBT 0]]+Tabla1[[#This Row],[IVA]]</f>
        <v>0</v>
      </c>
    </row>
    <row r="57" spans="1:10" x14ac:dyDescent="0.25">
      <c r="A57" s="4" t="str">
        <f>CONCATENATE(MONTH(Tabla1[[#This Row],[Fecha]]),"-",YEAR(Tabla1[[#This Row],[Fecha]]))</f>
        <v>1-1900</v>
      </c>
      <c r="B57" s="1"/>
      <c r="C57" s="29" t="s">
        <v>24</v>
      </c>
      <c r="E57" s="2">
        <f>Tabla1[[#This Row],[SUBT IVA]]+Tabla1[[#This Row],[SUBT 0]]</f>
        <v>0</v>
      </c>
      <c r="F57" s="2"/>
      <c r="G57" s="10"/>
      <c r="H57" s="10"/>
      <c r="I57" s="2">
        <f>+Tabla1[[#This Row],[SUBT IVA]]*Tabla1[[#This Row],[%]]</f>
        <v>0</v>
      </c>
      <c r="J57" s="2">
        <f>Tabla1[[#This Row],[SUBT IVA]]+Tabla1[[#This Row],[SUBT 0]]+Tabla1[[#This Row],[IVA]]</f>
        <v>0</v>
      </c>
    </row>
    <row r="58" spans="1:10" x14ac:dyDescent="0.25">
      <c r="A58" s="4" t="str">
        <f>CONCATENATE(MONTH(Tabla1[[#This Row],[Fecha]]),"-",YEAR(Tabla1[[#This Row],[Fecha]]))</f>
        <v>1-1900</v>
      </c>
      <c r="B58" s="1"/>
      <c r="C58" s="29" t="s">
        <v>24</v>
      </c>
      <c r="E58" s="2">
        <f>Tabla1[[#This Row],[SUBT IVA]]+Tabla1[[#This Row],[SUBT 0]]</f>
        <v>0</v>
      </c>
      <c r="F58" s="2"/>
      <c r="G58" s="10"/>
      <c r="H58" s="10"/>
      <c r="I58" s="2">
        <f>+Tabla1[[#This Row],[SUBT IVA]]*Tabla1[[#This Row],[%]]</f>
        <v>0</v>
      </c>
      <c r="J58" s="2">
        <f>Tabla1[[#This Row],[SUBT IVA]]+Tabla1[[#This Row],[SUBT 0]]+Tabla1[[#This Row],[IVA]]</f>
        <v>0</v>
      </c>
    </row>
    <row r="59" spans="1:10" x14ac:dyDescent="0.25">
      <c r="A59" s="4" t="str">
        <f>CONCATENATE(MONTH(Tabla1[[#This Row],[Fecha]]),"-",YEAR(Tabla1[[#This Row],[Fecha]]))</f>
        <v>1-1900</v>
      </c>
      <c r="B59" s="1"/>
      <c r="C59" s="29" t="s">
        <v>24</v>
      </c>
      <c r="E59" s="2">
        <f>Tabla1[[#This Row],[SUBT IVA]]+Tabla1[[#This Row],[SUBT 0]]</f>
        <v>0</v>
      </c>
      <c r="F59" s="2"/>
      <c r="G59" s="10"/>
      <c r="H59" s="10"/>
      <c r="I59" s="2">
        <f>+Tabla1[[#This Row],[SUBT IVA]]*Tabla1[[#This Row],[%]]</f>
        <v>0</v>
      </c>
      <c r="J59" s="2">
        <f>Tabla1[[#This Row],[SUBT IVA]]+Tabla1[[#This Row],[SUBT 0]]+Tabla1[[#This Row],[IVA]]</f>
        <v>0</v>
      </c>
    </row>
    <row r="60" spans="1:10" x14ac:dyDescent="0.25">
      <c r="A60" s="4" t="str">
        <f>CONCATENATE(MONTH(Tabla1[[#This Row],[Fecha]]),"-",YEAR(Tabla1[[#This Row],[Fecha]]))</f>
        <v>1-1900</v>
      </c>
      <c r="B60" s="1"/>
      <c r="C60" s="29" t="s">
        <v>24</v>
      </c>
      <c r="E60" s="2">
        <f>Tabla1[[#This Row],[SUBT IVA]]+Tabla1[[#This Row],[SUBT 0]]</f>
        <v>0</v>
      </c>
      <c r="F60" s="2"/>
      <c r="G60" s="10"/>
      <c r="H60" s="10"/>
      <c r="I60" s="2">
        <f>+Tabla1[[#This Row],[SUBT IVA]]*Tabla1[[#This Row],[%]]</f>
        <v>0</v>
      </c>
      <c r="J60" s="2">
        <f>Tabla1[[#This Row],[SUBT IVA]]+Tabla1[[#This Row],[SUBT 0]]+Tabla1[[#This Row],[IVA]]</f>
        <v>0</v>
      </c>
    </row>
    <row r="61" spans="1:10" x14ac:dyDescent="0.25">
      <c r="A61" s="4" t="str">
        <f>CONCATENATE(MONTH(Tabla1[[#This Row],[Fecha]]),"-",YEAR(Tabla1[[#This Row],[Fecha]]))</f>
        <v>1-1900</v>
      </c>
      <c r="B61" s="1"/>
      <c r="C61" s="29" t="s">
        <v>24</v>
      </c>
      <c r="E61" s="2">
        <f>Tabla1[[#This Row],[SUBT IVA]]+Tabla1[[#This Row],[SUBT 0]]</f>
        <v>0</v>
      </c>
      <c r="F61" s="2"/>
      <c r="G61" s="10"/>
      <c r="H61" s="10"/>
      <c r="I61" s="2">
        <f>+Tabla1[[#This Row],[SUBT IVA]]*Tabla1[[#This Row],[%]]</f>
        <v>0</v>
      </c>
      <c r="J61" s="2">
        <f>Tabla1[[#This Row],[SUBT IVA]]+Tabla1[[#This Row],[SUBT 0]]+Tabla1[[#This Row],[IVA]]</f>
        <v>0</v>
      </c>
    </row>
    <row r="62" spans="1:10" x14ac:dyDescent="0.25">
      <c r="A62" s="4" t="str">
        <f>CONCATENATE(MONTH(Tabla1[[#This Row],[Fecha]]),"-",YEAR(Tabla1[[#This Row],[Fecha]]))</f>
        <v>1-1900</v>
      </c>
      <c r="B62" s="1"/>
      <c r="C62" s="29" t="s">
        <v>24</v>
      </c>
      <c r="E62" s="2">
        <f>Tabla1[[#This Row],[SUBT IVA]]+Tabla1[[#This Row],[SUBT 0]]</f>
        <v>0</v>
      </c>
      <c r="F62" s="2"/>
      <c r="G62" s="10"/>
      <c r="H62" s="10"/>
      <c r="I62" s="2">
        <f>+Tabla1[[#This Row],[SUBT IVA]]*Tabla1[[#This Row],[%]]</f>
        <v>0</v>
      </c>
      <c r="J62" s="2">
        <f>Tabla1[[#This Row],[SUBT IVA]]+Tabla1[[#This Row],[SUBT 0]]+Tabla1[[#This Row],[IVA]]</f>
        <v>0</v>
      </c>
    </row>
    <row r="63" spans="1:10" x14ac:dyDescent="0.25">
      <c r="A63" s="4" t="str">
        <f>CONCATENATE(MONTH(Tabla1[[#This Row],[Fecha]]),"-",YEAR(Tabla1[[#This Row],[Fecha]]))</f>
        <v>1-1900</v>
      </c>
      <c r="B63" s="1"/>
      <c r="C63" s="29" t="s">
        <v>24</v>
      </c>
      <c r="E63" s="2">
        <f>Tabla1[[#This Row],[SUBT IVA]]+Tabla1[[#This Row],[SUBT 0]]</f>
        <v>0</v>
      </c>
      <c r="F63" s="2"/>
      <c r="G63" s="10"/>
      <c r="H63" s="10"/>
      <c r="I63" s="2">
        <f>+Tabla1[[#This Row],[SUBT IVA]]*Tabla1[[#This Row],[%]]</f>
        <v>0</v>
      </c>
      <c r="J63" s="2">
        <f>Tabla1[[#This Row],[SUBT IVA]]+Tabla1[[#This Row],[SUBT 0]]+Tabla1[[#This Row],[IVA]]</f>
        <v>0</v>
      </c>
    </row>
    <row r="64" spans="1:10" x14ac:dyDescent="0.25">
      <c r="A64" s="4" t="str">
        <f>CONCATENATE(MONTH(Tabla1[[#This Row],[Fecha]]),"-",YEAR(Tabla1[[#This Row],[Fecha]]))</f>
        <v>1-1900</v>
      </c>
      <c r="B64" s="1"/>
      <c r="C64" s="29" t="s">
        <v>24</v>
      </c>
      <c r="E64" s="2">
        <f>Tabla1[[#This Row],[SUBT IVA]]+Tabla1[[#This Row],[SUBT 0]]</f>
        <v>0</v>
      </c>
      <c r="F64" s="2"/>
      <c r="G64" s="10"/>
      <c r="H64" s="10"/>
      <c r="I64" s="2">
        <f>+Tabla1[[#This Row],[SUBT IVA]]*Tabla1[[#This Row],[%]]</f>
        <v>0</v>
      </c>
      <c r="J64" s="2">
        <f>Tabla1[[#This Row],[SUBT IVA]]+Tabla1[[#This Row],[SUBT 0]]+Tabla1[[#This Row],[IVA]]</f>
        <v>0</v>
      </c>
    </row>
    <row r="65" spans="1:10" x14ac:dyDescent="0.25">
      <c r="A65" s="4" t="str">
        <f>CONCATENATE(MONTH(Tabla1[[#This Row],[Fecha]]),"-",YEAR(Tabla1[[#This Row],[Fecha]]))</f>
        <v>1-1900</v>
      </c>
      <c r="B65" s="1"/>
      <c r="C65" s="29" t="s">
        <v>24</v>
      </c>
      <c r="E65" s="2">
        <f>Tabla1[[#This Row],[SUBT IVA]]+Tabla1[[#This Row],[SUBT 0]]</f>
        <v>0</v>
      </c>
      <c r="F65" s="2"/>
      <c r="G65" s="10"/>
      <c r="H65" s="10"/>
      <c r="I65" s="2">
        <f>+Tabla1[[#This Row],[SUBT IVA]]*Tabla1[[#This Row],[%]]</f>
        <v>0</v>
      </c>
      <c r="J65" s="2">
        <f>Tabla1[[#This Row],[SUBT IVA]]+Tabla1[[#This Row],[SUBT 0]]+Tabla1[[#This Row],[IVA]]</f>
        <v>0</v>
      </c>
    </row>
    <row r="66" spans="1:10" x14ac:dyDescent="0.25">
      <c r="A66" s="4" t="str">
        <f>CONCATENATE(MONTH(Tabla1[[#This Row],[Fecha]]),"-",YEAR(Tabla1[[#This Row],[Fecha]]))</f>
        <v>1-1900</v>
      </c>
      <c r="B66" s="1"/>
      <c r="C66" s="29" t="s">
        <v>24</v>
      </c>
      <c r="E66" s="2">
        <f>Tabla1[[#This Row],[SUBT IVA]]+Tabla1[[#This Row],[SUBT 0]]</f>
        <v>0</v>
      </c>
      <c r="F66" s="2"/>
      <c r="G66" s="10"/>
      <c r="H66" s="10"/>
      <c r="I66" s="2">
        <f>+Tabla1[[#This Row],[SUBT IVA]]*Tabla1[[#This Row],[%]]</f>
        <v>0</v>
      </c>
      <c r="J66" s="2">
        <f>Tabla1[[#This Row],[SUBT IVA]]+Tabla1[[#This Row],[SUBT 0]]+Tabla1[[#This Row],[IVA]]</f>
        <v>0</v>
      </c>
    </row>
    <row r="67" spans="1:10" x14ac:dyDescent="0.25">
      <c r="A67" s="4" t="str">
        <f>CONCATENATE(MONTH(Tabla1[[#This Row],[Fecha]]),"-",YEAR(Tabla1[[#This Row],[Fecha]]))</f>
        <v>1-1900</v>
      </c>
      <c r="B67" s="1"/>
      <c r="C67" s="29" t="s">
        <v>24</v>
      </c>
      <c r="E67" s="2">
        <f>Tabla1[[#This Row],[SUBT IVA]]+Tabla1[[#This Row],[SUBT 0]]</f>
        <v>0</v>
      </c>
      <c r="F67" s="2"/>
      <c r="G67" s="10"/>
      <c r="H67" s="10"/>
      <c r="I67" s="2">
        <f>+Tabla1[[#This Row],[SUBT IVA]]*Tabla1[[#This Row],[%]]</f>
        <v>0</v>
      </c>
      <c r="J67" s="2">
        <f>Tabla1[[#This Row],[SUBT IVA]]+Tabla1[[#This Row],[SUBT 0]]+Tabla1[[#This Row],[IVA]]</f>
        <v>0</v>
      </c>
    </row>
    <row r="68" spans="1:10" x14ac:dyDescent="0.25">
      <c r="A68" s="4" t="str">
        <f>CONCATENATE(MONTH(Tabla1[[#This Row],[Fecha]]),"-",YEAR(Tabla1[[#This Row],[Fecha]]))</f>
        <v>1-1900</v>
      </c>
      <c r="B68" s="1"/>
      <c r="C68" s="29" t="s">
        <v>24</v>
      </c>
      <c r="E68" s="2">
        <f>Tabla1[[#This Row],[SUBT IVA]]+Tabla1[[#This Row],[SUBT 0]]</f>
        <v>0</v>
      </c>
      <c r="F68" s="2"/>
      <c r="G68" s="10"/>
      <c r="H68" s="10"/>
      <c r="I68" s="2">
        <f>+Tabla1[[#This Row],[SUBT IVA]]*Tabla1[[#This Row],[%]]</f>
        <v>0</v>
      </c>
      <c r="J68" s="2">
        <f>Tabla1[[#This Row],[SUBT IVA]]+Tabla1[[#This Row],[SUBT 0]]+Tabla1[[#This Row],[IVA]]</f>
        <v>0</v>
      </c>
    </row>
    <row r="69" spans="1:10" x14ac:dyDescent="0.25">
      <c r="A69" s="4" t="str">
        <f>CONCATENATE(MONTH(Tabla1[[#This Row],[Fecha]]),"-",YEAR(Tabla1[[#This Row],[Fecha]]))</f>
        <v>1-1900</v>
      </c>
      <c r="B69" s="1"/>
      <c r="C69" s="29" t="s">
        <v>24</v>
      </c>
      <c r="E69" s="2">
        <f>Tabla1[[#This Row],[SUBT IVA]]+Tabla1[[#This Row],[SUBT 0]]</f>
        <v>0</v>
      </c>
      <c r="F69" s="2"/>
      <c r="G69" s="10"/>
      <c r="H69" s="10"/>
      <c r="I69" s="2">
        <f>+Tabla1[[#This Row],[SUBT IVA]]*Tabla1[[#This Row],[%]]</f>
        <v>0</v>
      </c>
      <c r="J69" s="2">
        <f>Tabla1[[#This Row],[SUBT IVA]]+Tabla1[[#This Row],[SUBT 0]]+Tabla1[[#This Row],[IVA]]</f>
        <v>0</v>
      </c>
    </row>
    <row r="70" spans="1:10" x14ac:dyDescent="0.25">
      <c r="A70" s="4" t="str">
        <f>CONCATENATE(MONTH(Tabla1[[#This Row],[Fecha]]),"-",YEAR(Tabla1[[#This Row],[Fecha]]))</f>
        <v>1-1900</v>
      </c>
      <c r="B70" s="1"/>
      <c r="C70" s="29" t="s">
        <v>24</v>
      </c>
      <c r="E70" s="2">
        <f>Tabla1[[#This Row],[SUBT IVA]]+Tabla1[[#This Row],[SUBT 0]]</f>
        <v>0</v>
      </c>
      <c r="F70" s="2"/>
      <c r="G70" s="10"/>
      <c r="H70" s="10"/>
      <c r="I70" s="2">
        <f>+Tabla1[[#This Row],[SUBT IVA]]*Tabla1[[#This Row],[%]]</f>
        <v>0</v>
      </c>
      <c r="J70" s="2">
        <f>Tabla1[[#This Row],[SUBT IVA]]+Tabla1[[#This Row],[SUBT 0]]+Tabla1[[#This Row],[IVA]]</f>
        <v>0</v>
      </c>
    </row>
    <row r="71" spans="1:10" x14ac:dyDescent="0.25">
      <c r="A71" s="4" t="str">
        <f>CONCATENATE(MONTH(Tabla1[[#This Row],[Fecha]]),"-",YEAR(Tabla1[[#This Row],[Fecha]]))</f>
        <v>1-1900</v>
      </c>
      <c r="B71" s="1"/>
      <c r="C71" s="29" t="s">
        <v>24</v>
      </c>
      <c r="E71" s="2">
        <f>Tabla1[[#This Row],[SUBT IVA]]+Tabla1[[#This Row],[SUBT 0]]</f>
        <v>0</v>
      </c>
      <c r="F71" s="2"/>
      <c r="G71" s="10"/>
      <c r="H71" s="10"/>
      <c r="I71" s="2">
        <f>+Tabla1[[#This Row],[SUBT IVA]]*Tabla1[[#This Row],[%]]</f>
        <v>0</v>
      </c>
      <c r="J71" s="2">
        <f>Tabla1[[#This Row],[SUBT IVA]]+Tabla1[[#This Row],[SUBT 0]]+Tabla1[[#This Row],[IVA]]</f>
        <v>0</v>
      </c>
    </row>
    <row r="72" spans="1:10" x14ac:dyDescent="0.25">
      <c r="A72" s="4" t="str">
        <f>CONCATENATE(MONTH(Tabla1[[#This Row],[Fecha]]),"-",YEAR(Tabla1[[#This Row],[Fecha]]))</f>
        <v>1-1900</v>
      </c>
      <c r="B72" s="1"/>
      <c r="C72" s="29" t="s">
        <v>24</v>
      </c>
      <c r="E72" s="2">
        <f>Tabla1[[#This Row],[SUBT IVA]]+Tabla1[[#This Row],[SUBT 0]]</f>
        <v>0</v>
      </c>
      <c r="F72" s="2"/>
      <c r="G72" s="10"/>
      <c r="H72" s="10"/>
      <c r="I72" s="2">
        <f>+Tabla1[[#This Row],[SUBT IVA]]*Tabla1[[#This Row],[%]]</f>
        <v>0</v>
      </c>
      <c r="J72" s="2">
        <f>Tabla1[[#This Row],[SUBT IVA]]+Tabla1[[#This Row],[SUBT 0]]+Tabla1[[#This Row],[IVA]]</f>
        <v>0</v>
      </c>
    </row>
    <row r="73" spans="1:10" x14ac:dyDescent="0.25">
      <c r="A73" s="4" t="str">
        <f>CONCATENATE(MONTH(Tabla1[[#This Row],[Fecha]]),"-",YEAR(Tabla1[[#This Row],[Fecha]]))</f>
        <v>1-1900</v>
      </c>
      <c r="B73" s="1"/>
      <c r="C73" s="29" t="s">
        <v>24</v>
      </c>
      <c r="E73" s="2">
        <f>Tabla1[[#This Row],[SUBT IVA]]+Tabla1[[#This Row],[SUBT 0]]</f>
        <v>0</v>
      </c>
      <c r="F73" s="2"/>
      <c r="G73" s="10"/>
      <c r="H73" s="10"/>
      <c r="I73" s="2">
        <f>+Tabla1[[#This Row],[SUBT IVA]]*Tabla1[[#This Row],[%]]</f>
        <v>0</v>
      </c>
      <c r="J73" s="2">
        <f>Tabla1[[#This Row],[SUBT IVA]]+Tabla1[[#This Row],[SUBT 0]]+Tabla1[[#This Row],[IVA]]</f>
        <v>0</v>
      </c>
    </row>
    <row r="74" spans="1:10" x14ac:dyDescent="0.25">
      <c r="A74" s="4" t="str">
        <f>CONCATENATE(MONTH(Tabla1[[#This Row],[Fecha]]),"-",YEAR(Tabla1[[#This Row],[Fecha]]))</f>
        <v>1-1900</v>
      </c>
      <c r="B74" s="1"/>
      <c r="C74" s="29" t="s">
        <v>24</v>
      </c>
      <c r="E74" s="2">
        <f>Tabla1[[#This Row],[SUBT IVA]]+Tabla1[[#This Row],[SUBT 0]]</f>
        <v>0</v>
      </c>
      <c r="F74" s="2"/>
      <c r="G74" s="10"/>
      <c r="H74" s="10"/>
      <c r="I74" s="2">
        <f>+Tabla1[[#This Row],[SUBT IVA]]*Tabla1[[#This Row],[%]]</f>
        <v>0</v>
      </c>
      <c r="J74" s="2">
        <f>Tabla1[[#This Row],[SUBT IVA]]+Tabla1[[#This Row],[SUBT 0]]+Tabla1[[#This Row],[IVA]]</f>
        <v>0</v>
      </c>
    </row>
    <row r="75" spans="1:10" x14ac:dyDescent="0.25">
      <c r="A75" s="4" t="str">
        <f>CONCATENATE(MONTH(Tabla1[[#This Row],[Fecha]]),"-",YEAR(Tabla1[[#This Row],[Fecha]]))</f>
        <v>1-1900</v>
      </c>
      <c r="B75" s="1"/>
      <c r="C75" s="29" t="s">
        <v>24</v>
      </c>
      <c r="E75" s="2">
        <f>Tabla1[[#This Row],[SUBT IVA]]+Tabla1[[#This Row],[SUBT 0]]</f>
        <v>0</v>
      </c>
      <c r="F75" s="2"/>
      <c r="G75" s="10"/>
      <c r="H75" s="10"/>
      <c r="I75" s="2">
        <f>+Tabla1[[#This Row],[SUBT IVA]]*Tabla1[[#This Row],[%]]</f>
        <v>0</v>
      </c>
      <c r="J75" s="2">
        <f>Tabla1[[#This Row],[SUBT IVA]]+Tabla1[[#This Row],[SUBT 0]]+Tabla1[[#This Row],[IVA]]</f>
        <v>0</v>
      </c>
    </row>
    <row r="76" spans="1:10" x14ac:dyDescent="0.25">
      <c r="A76" s="4" t="str">
        <f>CONCATENATE(MONTH(Tabla1[[#This Row],[Fecha]]),"-",YEAR(Tabla1[[#This Row],[Fecha]]))</f>
        <v>1-1900</v>
      </c>
      <c r="B76" s="1"/>
      <c r="C76" s="29" t="s">
        <v>24</v>
      </c>
      <c r="E76" s="2">
        <f>Tabla1[[#This Row],[SUBT IVA]]+Tabla1[[#This Row],[SUBT 0]]</f>
        <v>0</v>
      </c>
      <c r="F76" s="2"/>
      <c r="G76" s="10"/>
      <c r="H76" s="10"/>
      <c r="I76" s="2">
        <f>+Tabla1[[#This Row],[SUBT IVA]]*Tabla1[[#This Row],[%]]</f>
        <v>0</v>
      </c>
      <c r="J76" s="2">
        <f>Tabla1[[#This Row],[SUBT IVA]]+Tabla1[[#This Row],[SUBT 0]]+Tabla1[[#This Row],[IVA]]</f>
        <v>0</v>
      </c>
    </row>
    <row r="77" spans="1:10" x14ac:dyDescent="0.25">
      <c r="A77" s="4" t="str">
        <f>CONCATENATE(MONTH(Tabla1[[#This Row],[Fecha]]),"-",YEAR(Tabla1[[#This Row],[Fecha]]))</f>
        <v>1-1900</v>
      </c>
      <c r="B77" s="1"/>
      <c r="C77" s="29" t="s">
        <v>24</v>
      </c>
      <c r="E77" s="2">
        <f>Tabla1[[#This Row],[SUBT IVA]]+Tabla1[[#This Row],[SUBT 0]]</f>
        <v>0</v>
      </c>
      <c r="F77" s="2"/>
      <c r="G77" s="10"/>
      <c r="H77" s="10"/>
      <c r="I77" s="2">
        <f>+Tabla1[[#This Row],[SUBT IVA]]*Tabla1[[#This Row],[%]]</f>
        <v>0</v>
      </c>
      <c r="J77" s="2">
        <f>Tabla1[[#This Row],[SUBT IVA]]+Tabla1[[#This Row],[SUBT 0]]+Tabla1[[#This Row],[IVA]]</f>
        <v>0</v>
      </c>
    </row>
    <row r="78" spans="1:10" x14ac:dyDescent="0.25">
      <c r="A78" s="4" t="str">
        <f>CONCATENATE(MONTH(Tabla1[[#This Row],[Fecha]]),"-",YEAR(Tabla1[[#This Row],[Fecha]]))</f>
        <v>1-1900</v>
      </c>
      <c r="B78" s="1"/>
      <c r="C78" s="29" t="s">
        <v>24</v>
      </c>
      <c r="E78" s="2">
        <f>Tabla1[[#This Row],[SUBT IVA]]+Tabla1[[#This Row],[SUBT 0]]</f>
        <v>0</v>
      </c>
      <c r="F78" s="2"/>
      <c r="G78" s="10"/>
      <c r="H78" s="10"/>
      <c r="I78" s="2">
        <f>+Tabla1[[#This Row],[SUBT IVA]]*Tabla1[[#This Row],[%]]</f>
        <v>0</v>
      </c>
      <c r="J78" s="2">
        <f>Tabla1[[#This Row],[SUBT IVA]]+Tabla1[[#This Row],[SUBT 0]]+Tabla1[[#This Row],[IVA]]</f>
        <v>0</v>
      </c>
    </row>
    <row r="79" spans="1:10" x14ac:dyDescent="0.25">
      <c r="A79" s="4" t="str">
        <f>CONCATENATE(MONTH(Tabla1[[#This Row],[Fecha]]),"-",YEAR(Tabla1[[#This Row],[Fecha]]))</f>
        <v>1-1900</v>
      </c>
      <c r="B79" s="1"/>
      <c r="C79" s="29" t="s">
        <v>24</v>
      </c>
      <c r="E79" s="2">
        <f>Tabla1[[#This Row],[SUBT IVA]]+Tabla1[[#This Row],[SUBT 0]]</f>
        <v>0</v>
      </c>
      <c r="F79" s="2"/>
      <c r="G79" s="10"/>
      <c r="H79" s="10"/>
      <c r="I79" s="2">
        <f>+Tabla1[[#This Row],[SUBT IVA]]*Tabla1[[#This Row],[%]]</f>
        <v>0</v>
      </c>
      <c r="J79" s="2">
        <f>Tabla1[[#This Row],[SUBT IVA]]+Tabla1[[#This Row],[SUBT 0]]+Tabla1[[#This Row],[IVA]]</f>
        <v>0</v>
      </c>
    </row>
    <row r="80" spans="1:10" x14ac:dyDescent="0.25">
      <c r="A80" s="4" t="str">
        <f>CONCATENATE(MONTH(Tabla1[[#This Row],[Fecha]]),"-",YEAR(Tabla1[[#This Row],[Fecha]]))</f>
        <v>1-1900</v>
      </c>
      <c r="B80" s="1"/>
      <c r="C80" s="29" t="s">
        <v>24</v>
      </c>
      <c r="E80" s="2">
        <f>Tabla1[[#This Row],[SUBT IVA]]+Tabla1[[#This Row],[SUBT 0]]</f>
        <v>0</v>
      </c>
      <c r="F80" s="2"/>
      <c r="G80" s="10"/>
      <c r="H80" s="10"/>
      <c r="I80" s="2">
        <f>+Tabla1[[#This Row],[SUBT IVA]]*Tabla1[[#This Row],[%]]</f>
        <v>0</v>
      </c>
      <c r="J80" s="2">
        <f>Tabla1[[#This Row],[SUBT IVA]]+Tabla1[[#This Row],[SUBT 0]]+Tabla1[[#This Row],[IVA]]</f>
        <v>0</v>
      </c>
    </row>
    <row r="81" spans="1:10" x14ac:dyDescent="0.25">
      <c r="A81" s="4" t="str">
        <f>CONCATENATE(MONTH(Tabla1[[#This Row],[Fecha]]),"-",YEAR(Tabla1[[#This Row],[Fecha]]))</f>
        <v>1-1900</v>
      </c>
      <c r="B81" s="1"/>
      <c r="C81" s="29" t="s">
        <v>24</v>
      </c>
      <c r="E81" s="2">
        <f>Tabla1[[#This Row],[SUBT IVA]]+Tabla1[[#This Row],[SUBT 0]]</f>
        <v>0</v>
      </c>
      <c r="F81" s="2"/>
      <c r="G81" s="10"/>
      <c r="H81" s="10"/>
      <c r="I81" s="2">
        <f>+Tabla1[[#This Row],[SUBT IVA]]*Tabla1[[#This Row],[%]]</f>
        <v>0</v>
      </c>
      <c r="J81" s="2">
        <f>Tabla1[[#This Row],[SUBT IVA]]+Tabla1[[#This Row],[SUBT 0]]+Tabla1[[#This Row],[IVA]]</f>
        <v>0</v>
      </c>
    </row>
    <row r="82" spans="1:10" x14ac:dyDescent="0.25">
      <c r="A82" s="4" t="str">
        <f>CONCATENATE(MONTH(Tabla1[[#This Row],[Fecha]]),"-",YEAR(Tabla1[[#This Row],[Fecha]]))</f>
        <v>1-1900</v>
      </c>
      <c r="B82" s="1"/>
      <c r="C82" s="29" t="s">
        <v>24</v>
      </c>
      <c r="E82" s="2">
        <f>Tabla1[[#This Row],[SUBT IVA]]+Tabla1[[#This Row],[SUBT 0]]</f>
        <v>0</v>
      </c>
      <c r="F82" s="2"/>
      <c r="G82" s="10"/>
      <c r="H82" s="10"/>
      <c r="I82" s="2">
        <f>+Tabla1[[#This Row],[SUBT IVA]]*Tabla1[[#This Row],[%]]</f>
        <v>0</v>
      </c>
      <c r="J82" s="2">
        <f>Tabla1[[#This Row],[SUBT IVA]]+Tabla1[[#This Row],[SUBT 0]]+Tabla1[[#This Row],[IVA]]</f>
        <v>0</v>
      </c>
    </row>
    <row r="83" spans="1:10" x14ac:dyDescent="0.25">
      <c r="A83" s="4" t="str">
        <f>CONCATENATE(MONTH(Tabla1[[#This Row],[Fecha]]),"-",YEAR(Tabla1[[#This Row],[Fecha]]))</f>
        <v>1-1900</v>
      </c>
      <c r="B83" s="1"/>
      <c r="C83" s="29" t="s">
        <v>24</v>
      </c>
      <c r="E83" s="2">
        <f>Tabla1[[#This Row],[SUBT IVA]]+Tabla1[[#This Row],[SUBT 0]]</f>
        <v>0</v>
      </c>
      <c r="F83" s="2"/>
      <c r="G83" s="10"/>
      <c r="H83" s="10"/>
      <c r="I83" s="2">
        <f>+Tabla1[[#This Row],[SUBT IVA]]*Tabla1[[#This Row],[%]]</f>
        <v>0</v>
      </c>
      <c r="J83" s="2">
        <f>Tabla1[[#This Row],[SUBT IVA]]+Tabla1[[#This Row],[SUBT 0]]+Tabla1[[#This Row],[IVA]]</f>
        <v>0</v>
      </c>
    </row>
    <row r="84" spans="1:10" x14ac:dyDescent="0.25">
      <c r="A84" s="4" t="str">
        <f>CONCATENATE(MONTH(Tabla1[[#This Row],[Fecha]]),"-",YEAR(Tabla1[[#This Row],[Fecha]]))</f>
        <v>1-1900</v>
      </c>
      <c r="B84" s="1"/>
      <c r="C84" s="29" t="s">
        <v>24</v>
      </c>
      <c r="E84" s="2">
        <f>Tabla1[[#This Row],[SUBT IVA]]+Tabla1[[#This Row],[SUBT 0]]</f>
        <v>0</v>
      </c>
      <c r="F84" s="2"/>
      <c r="G84" s="10"/>
      <c r="H84" s="10"/>
      <c r="I84" s="2">
        <f>+Tabla1[[#This Row],[SUBT IVA]]*Tabla1[[#This Row],[%]]</f>
        <v>0</v>
      </c>
      <c r="J84" s="2">
        <f>Tabla1[[#This Row],[SUBT IVA]]+Tabla1[[#This Row],[SUBT 0]]+Tabla1[[#This Row],[IVA]]</f>
        <v>0</v>
      </c>
    </row>
    <row r="85" spans="1:10" ht="17.25" x14ac:dyDescent="0.4">
      <c r="A85" s="4" t="str">
        <f>CONCATENATE(MONTH(Tabla1[[#This Row],[Fecha]]),"-",YEAR(Tabla1[[#This Row],[Fecha]]))</f>
        <v>1-1900</v>
      </c>
      <c r="B85" s="1"/>
      <c r="C85" s="29" t="s">
        <v>24</v>
      </c>
      <c r="E85" s="2">
        <f>Tabla1[[#This Row],[SUBT IVA]]+Tabla1[[#This Row],[SUBT 0]]</f>
        <v>0</v>
      </c>
      <c r="F85" s="2"/>
      <c r="G85" s="11"/>
      <c r="H85" s="11"/>
      <c r="I85" s="2">
        <f>+Tabla1[[#This Row],[SUBT IVA]]*Tabla1[[#This Row],[%]]</f>
        <v>0</v>
      </c>
      <c r="J85" s="2">
        <f>Tabla1[[#This Row],[SUBT IVA]]+Tabla1[[#This Row],[SUBT 0]]+Tabla1[[#This Row],[IVA]]</f>
        <v>0</v>
      </c>
    </row>
    <row r="86" spans="1:10" x14ac:dyDescent="0.25">
      <c r="A86" s="4" t="str">
        <f>CONCATENATE(MONTH(Tabla1[[#This Row],[Fecha]]),"-",YEAR(Tabla1[[#This Row],[Fecha]]))</f>
        <v>1-1900</v>
      </c>
      <c r="B86" s="1"/>
      <c r="C86" s="29" t="s">
        <v>24</v>
      </c>
      <c r="E86" s="2">
        <f>Tabla1[[#This Row],[SUBT IVA]]+Tabla1[[#This Row],[SUBT 0]]</f>
        <v>0</v>
      </c>
      <c r="F86" s="2"/>
      <c r="G86" s="12"/>
      <c r="H86" s="12"/>
      <c r="I86" s="2">
        <f>+Tabla1[[#This Row],[SUBT IVA]]*Tabla1[[#This Row],[%]]</f>
        <v>0</v>
      </c>
      <c r="J86" s="2">
        <f>Tabla1[[#This Row],[SUBT IVA]]+Tabla1[[#This Row],[SUBT 0]]+Tabla1[[#This Row],[IVA]]</f>
        <v>0</v>
      </c>
    </row>
    <row r="87" spans="1:10" x14ac:dyDescent="0.25">
      <c r="A87" s="4" t="str">
        <f>CONCATENATE(MONTH(Tabla1[[#This Row],[Fecha]]),"-",YEAR(Tabla1[[#This Row],[Fecha]]))</f>
        <v>1-1900</v>
      </c>
      <c r="B87" s="1"/>
      <c r="C87" s="29" t="s">
        <v>24</v>
      </c>
      <c r="E87" s="2">
        <f>Tabla1[[#This Row],[SUBT IVA]]+Tabla1[[#This Row],[SUBT 0]]</f>
        <v>0</v>
      </c>
      <c r="F87" s="2"/>
      <c r="G87" s="10"/>
      <c r="H87" s="10"/>
      <c r="I87" s="2">
        <f>+Tabla1[[#This Row],[SUBT IVA]]*Tabla1[[#This Row],[%]]</f>
        <v>0</v>
      </c>
      <c r="J87" s="2">
        <f>Tabla1[[#This Row],[SUBT IVA]]+Tabla1[[#This Row],[SUBT 0]]+Tabla1[[#This Row],[IVA]]</f>
        <v>0</v>
      </c>
    </row>
    <row r="88" spans="1:10" x14ac:dyDescent="0.25">
      <c r="A88" s="4" t="str">
        <f>CONCATENATE(MONTH(Tabla1[[#This Row],[Fecha]]),"-",YEAR(Tabla1[[#This Row],[Fecha]]))</f>
        <v>1-1900</v>
      </c>
      <c r="B88" s="1"/>
      <c r="C88" s="29" t="s">
        <v>24</v>
      </c>
      <c r="E88" s="2">
        <f>Tabla1[[#This Row],[SUBT IVA]]+Tabla1[[#This Row],[SUBT 0]]</f>
        <v>0</v>
      </c>
      <c r="F88" s="2"/>
      <c r="G88" s="10"/>
      <c r="H88" s="10"/>
      <c r="I88" s="2">
        <f>+Tabla1[[#This Row],[SUBT IVA]]*Tabla1[[#This Row],[%]]</f>
        <v>0</v>
      </c>
      <c r="J88" s="2">
        <f>Tabla1[[#This Row],[SUBT IVA]]+Tabla1[[#This Row],[SUBT 0]]+Tabla1[[#This Row],[IVA]]</f>
        <v>0</v>
      </c>
    </row>
    <row r="89" spans="1:10" x14ac:dyDescent="0.25">
      <c r="A89" s="4" t="str">
        <f>CONCATENATE(MONTH(Tabla1[[#This Row],[Fecha]]),"-",YEAR(Tabla1[[#This Row],[Fecha]]))</f>
        <v>1-1900</v>
      </c>
      <c r="B89" s="1"/>
      <c r="C89" s="29" t="s">
        <v>24</v>
      </c>
      <c r="E89" s="2">
        <f>Tabla1[[#This Row],[SUBT IVA]]+Tabla1[[#This Row],[SUBT 0]]</f>
        <v>0</v>
      </c>
      <c r="F89" s="2"/>
      <c r="G89" s="10"/>
      <c r="H89" s="10"/>
      <c r="I89" s="2">
        <f>+Tabla1[[#This Row],[SUBT IVA]]*Tabla1[[#This Row],[%]]</f>
        <v>0</v>
      </c>
      <c r="J89" s="2">
        <f>Tabla1[[#This Row],[SUBT IVA]]+Tabla1[[#This Row],[SUBT 0]]+Tabla1[[#This Row],[IVA]]</f>
        <v>0</v>
      </c>
    </row>
    <row r="90" spans="1:10" x14ac:dyDescent="0.25">
      <c r="A90" s="4" t="str">
        <f>CONCATENATE(MONTH(Tabla1[[#This Row],[Fecha]]),"-",YEAR(Tabla1[[#This Row],[Fecha]]))</f>
        <v>1-1900</v>
      </c>
      <c r="B90" s="1"/>
      <c r="C90" s="29" t="s">
        <v>24</v>
      </c>
      <c r="E90" s="2">
        <f>Tabla1[[#This Row],[SUBT IVA]]+Tabla1[[#This Row],[SUBT 0]]</f>
        <v>0</v>
      </c>
      <c r="F90" s="2"/>
      <c r="G90" s="10"/>
      <c r="H90" s="10"/>
      <c r="I90" s="2">
        <f>+Tabla1[[#This Row],[SUBT IVA]]*Tabla1[[#This Row],[%]]</f>
        <v>0</v>
      </c>
      <c r="J90" s="2">
        <f>Tabla1[[#This Row],[SUBT IVA]]+Tabla1[[#This Row],[SUBT 0]]+Tabla1[[#This Row],[IVA]]</f>
        <v>0</v>
      </c>
    </row>
    <row r="91" spans="1:10" x14ac:dyDescent="0.25">
      <c r="A91" s="4" t="str">
        <f>CONCATENATE(MONTH(Tabla1[[#This Row],[Fecha]]),"-",YEAR(Tabla1[[#This Row],[Fecha]]))</f>
        <v>1-1900</v>
      </c>
      <c r="B91" s="1"/>
      <c r="C91" s="29" t="s">
        <v>24</v>
      </c>
      <c r="E91" s="2">
        <f>Tabla1[[#This Row],[SUBT IVA]]+Tabla1[[#This Row],[SUBT 0]]</f>
        <v>0</v>
      </c>
      <c r="F91" s="2"/>
      <c r="G91" s="12"/>
      <c r="H91" s="12"/>
      <c r="I91" s="2">
        <f>+Tabla1[[#This Row],[SUBT IVA]]*Tabla1[[#This Row],[%]]</f>
        <v>0</v>
      </c>
      <c r="J91" s="2">
        <f>Tabla1[[#This Row],[SUBT IVA]]+Tabla1[[#This Row],[SUBT 0]]+Tabla1[[#This Row],[IVA]]</f>
        <v>0</v>
      </c>
    </row>
    <row r="92" spans="1:10" x14ac:dyDescent="0.25">
      <c r="A92" s="4" t="str">
        <f>CONCATENATE(MONTH(Tabla1[[#This Row],[Fecha]]),"-",YEAR(Tabla1[[#This Row],[Fecha]]))</f>
        <v>1-1900</v>
      </c>
      <c r="B92" s="1"/>
      <c r="C92" s="29" t="s">
        <v>24</v>
      </c>
      <c r="E92" s="2">
        <f>Tabla1[[#This Row],[SUBT IVA]]+Tabla1[[#This Row],[SUBT 0]]</f>
        <v>0</v>
      </c>
      <c r="F92" s="2"/>
      <c r="G92" s="10"/>
      <c r="H92" s="10"/>
      <c r="I92" s="2">
        <f>+Tabla1[[#This Row],[SUBT IVA]]*Tabla1[[#This Row],[%]]</f>
        <v>0</v>
      </c>
      <c r="J92" s="2">
        <f>Tabla1[[#This Row],[SUBT IVA]]+Tabla1[[#This Row],[SUBT 0]]+Tabla1[[#This Row],[IVA]]</f>
        <v>0</v>
      </c>
    </row>
    <row r="93" spans="1:10" x14ac:dyDescent="0.25">
      <c r="A93" s="4" t="str">
        <f>CONCATENATE(MONTH(Tabla1[[#This Row],[Fecha]]),"-",YEAR(Tabla1[[#This Row],[Fecha]]))</f>
        <v>1-1900</v>
      </c>
      <c r="B93" s="1"/>
      <c r="C93" s="29" t="s">
        <v>24</v>
      </c>
      <c r="E93" s="2">
        <f>Tabla1[[#This Row],[SUBT IVA]]+Tabla1[[#This Row],[SUBT 0]]</f>
        <v>0</v>
      </c>
      <c r="F93" s="2"/>
      <c r="G93" s="10"/>
      <c r="H93" s="10"/>
      <c r="I93" s="2">
        <f>+Tabla1[[#This Row],[SUBT IVA]]*Tabla1[[#This Row],[%]]</f>
        <v>0</v>
      </c>
      <c r="J93" s="2">
        <f>Tabla1[[#This Row],[SUBT IVA]]+Tabla1[[#This Row],[SUBT 0]]+Tabla1[[#This Row],[IVA]]</f>
        <v>0</v>
      </c>
    </row>
    <row r="94" spans="1:10" x14ac:dyDescent="0.25">
      <c r="A94" s="4" t="str">
        <f>CONCATENATE(MONTH(Tabla1[[#This Row],[Fecha]]),"-",YEAR(Tabla1[[#This Row],[Fecha]]))</f>
        <v>1-1900</v>
      </c>
      <c r="B94" s="1"/>
      <c r="C94" s="29" t="s">
        <v>24</v>
      </c>
      <c r="E94" s="2">
        <f>Tabla1[[#This Row],[SUBT IVA]]+Tabla1[[#This Row],[SUBT 0]]</f>
        <v>0</v>
      </c>
      <c r="F94" s="2"/>
      <c r="G94" s="10"/>
      <c r="H94" s="10"/>
      <c r="I94" s="2">
        <f>+Tabla1[[#This Row],[SUBT IVA]]*Tabla1[[#This Row],[%]]</f>
        <v>0</v>
      </c>
      <c r="J94" s="2">
        <f>Tabla1[[#This Row],[SUBT IVA]]+Tabla1[[#This Row],[SUBT 0]]+Tabla1[[#This Row],[IVA]]</f>
        <v>0</v>
      </c>
    </row>
    <row r="95" spans="1:10" x14ac:dyDescent="0.25">
      <c r="A95" s="4" t="str">
        <f>CONCATENATE(MONTH(Tabla1[[#This Row],[Fecha]]),"-",YEAR(Tabla1[[#This Row],[Fecha]]))</f>
        <v>1-1900</v>
      </c>
      <c r="B95" s="1"/>
      <c r="C95" s="29" t="s">
        <v>24</v>
      </c>
      <c r="E95" s="2">
        <f>Tabla1[[#This Row],[SUBT IVA]]+Tabla1[[#This Row],[SUBT 0]]</f>
        <v>0</v>
      </c>
      <c r="F95" s="2"/>
      <c r="G95" s="10"/>
      <c r="H95" s="10"/>
      <c r="I95" s="2">
        <f>+Tabla1[[#This Row],[SUBT IVA]]*Tabla1[[#This Row],[%]]</f>
        <v>0</v>
      </c>
      <c r="J95" s="2">
        <f>Tabla1[[#This Row],[SUBT IVA]]+Tabla1[[#This Row],[SUBT 0]]+Tabla1[[#This Row],[IVA]]</f>
        <v>0</v>
      </c>
    </row>
    <row r="96" spans="1:10" x14ac:dyDescent="0.25">
      <c r="A96" s="4" t="str">
        <f>CONCATENATE(MONTH(Tabla1[[#This Row],[Fecha]]),"-",YEAR(Tabla1[[#This Row],[Fecha]]))</f>
        <v>1-1900</v>
      </c>
      <c r="B96" s="1"/>
      <c r="C96" s="29" t="s">
        <v>24</v>
      </c>
      <c r="E96" s="2">
        <f>Tabla1[[#This Row],[SUBT IVA]]+Tabla1[[#This Row],[SUBT 0]]</f>
        <v>0</v>
      </c>
      <c r="F96" s="2"/>
      <c r="G96" s="10"/>
      <c r="H96" s="10"/>
      <c r="I96" s="2">
        <f>+Tabla1[[#This Row],[SUBT IVA]]*Tabla1[[#This Row],[%]]</f>
        <v>0</v>
      </c>
      <c r="J96" s="2">
        <f>Tabla1[[#This Row],[SUBT IVA]]+Tabla1[[#This Row],[SUBT 0]]+Tabla1[[#This Row],[IVA]]</f>
        <v>0</v>
      </c>
    </row>
    <row r="97" spans="1:10" x14ac:dyDescent="0.25">
      <c r="A97" s="4" t="str">
        <f>CONCATENATE(MONTH(Tabla1[[#This Row],[Fecha]]),"-",YEAR(Tabla1[[#This Row],[Fecha]]))</f>
        <v>1-1900</v>
      </c>
      <c r="B97" s="1"/>
      <c r="C97" s="29" t="s">
        <v>24</v>
      </c>
      <c r="E97" s="2">
        <f>Tabla1[[#This Row],[SUBT IVA]]+Tabla1[[#This Row],[SUBT 0]]</f>
        <v>0</v>
      </c>
      <c r="F97" s="2"/>
      <c r="G97" s="2"/>
      <c r="H97" s="2"/>
      <c r="I97" s="2">
        <f>+Tabla1[[#This Row],[SUBT IVA]]*Tabla1[[#This Row],[%]]</f>
        <v>0</v>
      </c>
      <c r="J97" s="2">
        <f>Tabla1[[#This Row],[SUBT IVA]]+Tabla1[[#This Row],[SUBT 0]]+Tabla1[[#This Row],[IVA]]</f>
        <v>0</v>
      </c>
    </row>
    <row r="98" spans="1:10" x14ac:dyDescent="0.25">
      <c r="A98" s="4" t="str">
        <f>CONCATENATE(MONTH(Tabla1[[#This Row],[Fecha]]),"-",YEAR(Tabla1[[#This Row],[Fecha]]))</f>
        <v>1-1900</v>
      </c>
      <c r="B98" s="1"/>
      <c r="C98" s="29" t="s">
        <v>24</v>
      </c>
      <c r="E98" s="2">
        <f>Tabla1[[#This Row],[SUBT IVA]]+Tabla1[[#This Row],[SUBT 0]]</f>
        <v>0</v>
      </c>
      <c r="F98" s="2"/>
      <c r="G98" s="10"/>
      <c r="H98" s="10"/>
      <c r="I98" s="2">
        <f>+Tabla1[[#This Row],[SUBT IVA]]*Tabla1[[#This Row],[%]]</f>
        <v>0</v>
      </c>
      <c r="J98" s="2">
        <f>Tabla1[[#This Row],[SUBT IVA]]+Tabla1[[#This Row],[SUBT 0]]+Tabla1[[#This Row],[IVA]]</f>
        <v>0</v>
      </c>
    </row>
    <row r="99" spans="1:10" x14ac:dyDescent="0.25">
      <c r="A99" s="4" t="str">
        <f>CONCATENATE(MONTH(Tabla1[[#This Row],[Fecha]]),"-",YEAR(Tabla1[[#This Row],[Fecha]]))</f>
        <v>1-1900</v>
      </c>
      <c r="B99" s="1"/>
      <c r="C99" s="29" t="s">
        <v>24</v>
      </c>
      <c r="E99" s="2">
        <f>Tabla1[[#This Row],[SUBT IVA]]+Tabla1[[#This Row],[SUBT 0]]</f>
        <v>0</v>
      </c>
      <c r="F99" s="2"/>
      <c r="G99" s="2"/>
      <c r="H99" s="2"/>
      <c r="I99" s="2">
        <f>+Tabla1[[#This Row],[SUBT IVA]]*Tabla1[[#This Row],[%]]</f>
        <v>0</v>
      </c>
      <c r="J99" s="2">
        <f>Tabla1[[#This Row],[SUBT IVA]]+Tabla1[[#This Row],[SUBT 0]]+Tabla1[[#This Row],[IVA]]</f>
        <v>0</v>
      </c>
    </row>
    <row r="100" spans="1:10" x14ac:dyDescent="0.25">
      <c r="A100" s="4" t="str">
        <f>CONCATENATE(MONTH(Tabla1[[#This Row],[Fecha]]),"-",YEAR(Tabla1[[#This Row],[Fecha]]))</f>
        <v>1-1900</v>
      </c>
      <c r="B100" s="1"/>
      <c r="C100" s="29" t="s">
        <v>24</v>
      </c>
      <c r="E100" s="2">
        <f>Tabla1[[#This Row],[SUBT IVA]]+Tabla1[[#This Row],[SUBT 0]]</f>
        <v>0</v>
      </c>
      <c r="F100" s="2"/>
      <c r="G100" s="12"/>
      <c r="H100" s="12"/>
      <c r="I100" s="2">
        <f>+Tabla1[[#This Row],[SUBT IVA]]*Tabla1[[#This Row],[%]]</f>
        <v>0</v>
      </c>
      <c r="J100" s="2">
        <f>Tabla1[[#This Row],[SUBT IVA]]+Tabla1[[#This Row],[SUBT 0]]+Tabla1[[#This Row],[IVA]]</f>
        <v>0</v>
      </c>
    </row>
    <row r="101" spans="1:10" x14ac:dyDescent="0.25">
      <c r="A101" s="4" t="str">
        <f>CONCATENATE(MONTH(Tabla1[[#This Row],[Fecha]]),"-",YEAR(Tabla1[[#This Row],[Fecha]]))</f>
        <v>1-1900</v>
      </c>
      <c r="B101" s="1"/>
      <c r="C101" s="29" t="s">
        <v>24</v>
      </c>
      <c r="E101" s="2">
        <f>Tabla1[[#This Row],[SUBT IVA]]+Tabla1[[#This Row],[SUBT 0]]</f>
        <v>0</v>
      </c>
      <c r="F101" s="2"/>
      <c r="G101" s="2"/>
      <c r="H101" s="2"/>
      <c r="I101" s="2">
        <f>+Tabla1[[#This Row],[SUBT IVA]]*Tabla1[[#This Row],[%]]</f>
        <v>0</v>
      </c>
      <c r="J101" s="2">
        <f>Tabla1[[#This Row],[SUBT IVA]]+Tabla1[[#This Row],[SUBT 0]]+Tabla1[[#This Row],[IVA]]</f>
        <v>0</v>
      </c>
    </row>
    <row r="102" spans="1:10" x14ac:dyDescent="0.25">
      <c r="A102" s="4" t="str">
        <f>CONCATENATE(MONTH(Tabla1[[#This Row],[Fecha]]),"-",YEAR(Tabla1[[#This Row],[Fecha]]))</f>
        <v>1-1900</v>
      </c>
      <c r="B102" s="1"/>
      <c r="C102" s="29" t="s">
        <v>24</v>
      </c>
      <c r="E102" s="2">
        <f>Tabla1[[#This Row],[SUBT IVA]]+Tabla1[[#This Row],[SUBT 0]]</f>
        <v>0</v>
      </c>
      <c r="F102" s="2"/>
      <c r="G102" s="2"/>
      <c r="H102" s="2"/>
      <c r="I102" s="2">
        <f>+Tabla1[[#This Row],[SUBT IVA]]*Tabla1[[#This Row],[%]]</f>
        <v>0</v>
      </c>
      <c r="J102" s="2">
        <f>Tabla1[[#This Row],[SUBT IVA]]+Tabla1[[#This Row],[SUBT 0]]+Tabla1[[#This Row],[IVA]]</f>
        <v>0</v>
      </c>
    </row>
    <row r="103" spans="1:10" x14ac:dyDescent="0.25">
      <c r="A103" s="4" t="str">
        <f>CONCATENATE(MONTH(Tabla1[[#This Row],[Fecha]]),"-",YEAR(Tabla1[[#This Row],[Fecha]]))</f>
        <v>1-1900</v>
      </c>
      <c r="B103" s="1"/>
      <c r="C103" s="29" t="s">
        <v>24</v>
      </c>
      <c r="E103" s="2">
        <f>Tabla1[[#This Row],[SUBT IVA]]+Tabla1[[#This Row],[SUBT 0]]</f>
        <v>0</v>
      </c>
      <c r="F103" s="2"/>
      <c r="G103" s="10"/>
      <c r="H103" s="10"/>
      <c r="I103" s="2">
        <f>+Tabla1[[#This Row],[SUBT IVA]]*Tabla1[[#This Row],[%]]</f>
        <v>0</v>
      </c>
      <c r="J103" s="2">
        <f>Tabla1[[#This Row],[SUBT IVA]]+Tabla1[[#This Row],[SUBT 0]]+Tabla1[[#This Row],[IVA]]</f>
        <v>0</v>
      </c>
    </row>
    <row r="104" spans="1:10" x14ac:dyDescent="0.25">
      <c r="A104" s="4" t="str">
        <f>CONCATENATE(MONTH(Tabla1[[#This Row],[Fecha]]),"-",YEAR(Tabla1[[#This Row],[Fecha]]))</f>
        <v>1-1900</v>
      </c>
      <c r="B104" s="1"/>
      <c r="C104" s="29" t="s">
        <v>24</v>
      </c>
      <c r="E104" s="2">
        <f>Tabla1[[#This Row],[SUBT IVA]]+Tabla1[[#This Row],[SUBT 0]]</f>
        <v>0</v>
      </c>
      <c r="F104" s="2"/>
      <c r="G104" s="12"/>
      <c r="H104" s="12"/>
      <c r="I104" s="2">
        <f>+Tabla1[[#This Row],[SUBT IVA]]*Tabla1[[#This Row],[%]]</f>
        <v>0</v>
      </c>
      <c r="J104" s="2">
        <f>Tabla1[[#This Row],[SUBT IVA]]+Tabla1[[#This Row],[SUBT 0]]+Tabla1[[#This Row],[IVA]]</f>
        <v>0</v>
      </c>
    </row>
    <row r="105" spans="1:10" x14ac:dyDescent="0.25">
      <c r="A105" s="4" t="str">
        <f>CONCATENATE(MONTH(Tabla1[[#This Row],[Fecha]]),"-",YEAR(Tabla1[[#This Row],[Fecha]]))</f>
        <v>1-1900</v>
      </c>
      <c r="B105" s="1"/>
      <c r="C105" s="29" t="s">
        <v>24</v>
      </c>
      <c r="E105" s="2">
        <f>Tabla1[[#This Row],[SUBT IVA]]+Tabla1[[#This Row],[SUBT 0]]</f>
        <v>0</v>
      </c>
      <c r="F105" s="2"/>
      <c r="G105" s="12"/>
      <c r="H105" s="12"/>
      <c r="I105" s="2">
        <f>+Tabla1[[#This Row],[SUBT IVA]]*Tabla1[[#This Row],[%]]</f>
        <v>0</v>
      </c>
      <c r="J105" s="2">
        <f>Tabla1[[#This Row],[SUBT IVA]]+Tabla1[[#This Row],[SUBT 0]]+Tabla1[[#This Row],[IVA]]</f>
        <v>0</v>
      </c>
    </row>
    <row r="106" spans="1:10" x14ac:dyDescent="0.25">
      <c r="A106" s="4" t="str">
        <f>CONCATENATE(MONTH(Tabla1[[#This Row],[Fecha]]),"-",YEAR(Tabla1[[#This Row],[Fecha]]))</f>
        <v>1-1900</v>
      </c>
      <c r="B106" s="1"/>
      <c r="C106" s="29" t="s">
        <v>24</v>
      </c>
      <c r="E106" s="2">
        <f>Tabla1[[#This Row],[SUBT IVA]]+Tabla1[[#This Row],[SUBT 0]]</f>
        <v>0</v>
      </c>
      <c r="F106" s="2"/>
      <c r="G106" s="12"/>
      <c r="H106" s="12"/>
      <c r="I106" s="2">
        <f>+Tabla1[[#This Row],[SUBT IVA]]*Tabla1[[#This Row],[%]]</f>
        <v>0</v>
      </c>
      <c r="J106" s="2">
        <f>Tabla1[[#This Row],[SUBT IVA]]+Tabla1[[#This Row],[SUBT 0]]+Tabla1[[#This Row],[IVA]]</f>
        <v>0</v>
      </c>
    </row>
    <row r="107" spans="1:10" x14ac:dyDescent="0.25">
      <c r="A107" s="4" t="str">
        <f>CONCATENATE(MONTH(Tabla1[[#This Row],[Fecha]]),"-",YEAR(Tabla1[[#This Row],[Fecha]]))</f>
        <v>1-1900</v>
      </c>
      <c r="B107" s="1"/>
      <c r="C107" s="29" t="s">
        <v>24</v>
      </c>
      <c r="E107" s="2">
        <f>Tabla1[[#This Row],[SUBT IVA]]+Tabla1[[#This Row],[SUBT 0]]</f>
        <v>0</v>
      </c>
      <c r="F107" s="2"/>
      <c r="G107" s="12"/>
      <c r="H107" s="12"/>
      <c r="I107" s="2">
        <f>+Tabla1[[#This Row],[SUBT IVA]]*Tabla1[[#This Row],[%]]</f>
        <v>0</v>
      </c>
      <c r="J107" s="2">
        <f>Tabla1[[#This Row],[SUBT IVA]]+Tabla1[[#This Row],[SUBT 0]]+Tabla1[[#This Row],[IVA]]</f>
        <v>0</v>
      </c>
    </row>
    <row r="108" spans="1:10" x14ac:dyDescent="0.25">
      <c r="A108" s="4" t="str">
        <f>CONCATENATE(MONTH(Tabla1[[#This Row],[Fecha]]),"-",YEAR(Tabla1[[#This Row],[Fecha]]))</f>
        <v>1-1900</v>
      </c>
      <c r="B108" s="1"/>
      <c r="C108" s="29" t="s">
        <v>24</v>
      </c>
      <c r="E108" s="2">
        <f>Tabla1[[#This Row],[SUBT IVA]]+Tabla1[[#This Row],[SUBT 0]]</f>
        <v>0</v>
      </c>
      <c r="F108" s="2"/>
      <c r="G108" s="12"/>
      <c r="H108" s="12"/>
      <c r="I108" s="2">
        <f>+Tabla1[[#This Row],[SUBT IVA]]*Tabla1[[#This Row],[%]]</f>
        <v>0</v>
      </c>
      <c r="J108" s="2">
        <f>Tabla1[[#This Row],[SUBT IVA]]+Tabla1[[#This Row],[SUBT 0]]+Tabla1[[#This Row],[IVA]]</f>
        <v>0</v>
      </c>
    </row>
    <row r="109" spans="1:10" x14ac:dyDescent="0.25">
      <c r="A109" s="4" t="str">
        <f>CONCATENATE(MONTH(Tabla1[[#This Row],[Fecha]]),"-",YEAR(Tabla1[[#This Row],[Fecha]]))</f>
        <v>1-1900</v>
      </c>
      <c r="B109" s="1"/>
      <c r="C109" s="29" t="s">
        <v>24</v>
      </c>
      <c r="E109" s="2">
        <f>Tabla1[[#This Row],[SUBT IVA]]+Tabla1[[#This Row],[SUBT 0]]</f>
        <v>0</v>
      </c>
      <c r="F109" s="2"/>
      <c r="G109" s="12"/>
      <c r="H109" s="12"/>
      <c r="I109" s="2">
        <f>+Tabla1[[#This Row],[SUBT IVA]]*Tabla1[[#This Row],[%]]</f>
        <v>0</v>
      </c>
      <c r="J109" s="2">
        <f>Tabla1[[#This Row],[SUBT IVA]]+Tabla1[[#This Row],[SUBT 0]]+Tabla1[[#This Row],[IVA]]</f>
        <v>0</v>
      </c>
    </row>
    <row r="110" spans="1:10" x14ac:dyDescent="0.25">
      <c r="A110" s="4" t="str">
        <f>CONCATENATE(MONTH(Tabla1[[#This Row],[Fecha]]),"-",YEAR(Tabla1[[#This Row],[Fecha]]))</f>
        <v>1-1900</v>
      </c>
      <c r="B110" s="1"/>
      <c r="C110" s="29" t="s">
        <v>24</v>
      </c>
      <c r="E110" s="2">
        <f>Tabla1[[#This Row],[SUBT IVA]]+Tabla1[[#This Row],[SUBT 0]]</f>
        <v>0</v>
      </c>
      <c r="F110" s="2"/>
      <c r="G110" s="12"/>
      <c r="H110" s="12"/>
      <c r="I110" s="2">
        <f>+Tabla1[[#This Row],[SUBT IVA]]*Tabla1[[#This Row],[%]]</f>
        <v>0</v>
      </c>
      <c r="J110" s="2">
        <f>Tabla1[[#This Row],[SUBT IVA]]+Tabla1[[#This Row],[SUBT 0]]+Tabla1[[#This Row],[IVA]]</f>
        <v>0</v>
      </c>
    </row>
    <row r="111" spans="1:10" x14ac:dyDescent="0.25">
      <c r="A111" s="4" t="str">
        <f>CONCATENATE(MONTH(Tabla1[[#This Row],[Fecha]]),"-",YEAR(Tabla1[[#This Row],[Fecha]]))</f>
        <v>1-1900</v>
      </c>
      <c r="B111" s="1"/>
      <c r="C111" s="29" t="s">
        <v>24</v>
      </c>
      <c r="E111" s="2">
        <f>Tabla1[[#This Row],[SUBT IVA]]+Tabla1[[#This Row],[SUBT 0]]</f>
        <v>0</v>
      </c>
      <c r="F111" s="2"/>
      <c r="G111" s="12"/>
      <c r="H111" s="12"/>
      <c r="I111" s="2">
        <f>+Tabla1[[#This Row],[SUBT IVA]]*Tabla1[[#This Row],[%]]</f>
        <v>0</v>
      </c>
      <c r="J111" s="2">
        <f>Tabla1[[#This Row],[SUBT IVA]]+Tabla1[[#This Row],[SUBT 0]]+Tabla1[[#This Row],[IVA]]</f>
        <v>0</v>
      </c>
    </row>
    <row r="112" spans="1:10" x14ac:dyDescent="0.25">
      <c r="A112" s="4" t="str">
        <f>CONCATENATE(MONTH(Tabla1[[#This Row],[Fecha]]),"-",YEAR(Tabla1[[#This Row],[Fecha]]))</f>
        <v>1-1900</v>
      </c>
      <c r="B112" s="1"/>
      <c r="C112" s="29" t="s">
        <v>24</v>
      </c>
      <c r="E112" s="2">
        <f>Tabla1[[#This Row],[SUBT IVA]]+Tabla1[[#This Row],[SUBT 0]]</f>
        <v>0</v>
      </c>
      <c r="F112" s="2"/>
      <c r="G112" s="12"/>
      <c r="H112" s="12"/>
      <c r="I112" s="2">
        <f>+Tabla1[[#This Row],[SUBT IVA]]*Tabla1[[#This Row],[%]]</f>
        <v>0</v>
      </c>
      <c r="J112" s="2">
        <f>Tabla1[[#This Row],[SUBT IVA]]+Tabla1[[#This Row],[SUBT 0]]+Tabla1[[#This Row],[IVA]]</f>
        <v>0</v>
      </c>
    </row>
    <row r="113" spans="1:10" x14ac:dyDescent="0.25">
      <c r="A113" s="4" t="str">
        <f>CONCATENATE(MONTH(Tabla1[[#This Row],[Fecha]]),"-",YEAR(Tabla1[[#This Row],[Fecha]]))</f>
        <v>1-1900</v>
      </c>
      <c r="B113" s="1"/>
      <c r="C113" s="29" t="s">
        <v>24</v>
      </c>
      <c r="E113" s="2">
        <f>Tabla1[[#This Row],[SUBT IVA]]+Tabla1[[#This Row],[SUBT 0]]</f>
        <v>0</v>
      </c>
      <c r="F113" s="2"/>
      <c r="G113" s="12"/>
      <c r="H113" s="12"/>
      <c r="I113" s="2">
        <f>+Tabla1[[#This Row],[SUBT IVA]]*Tabla1[[#This Row],[%]]</f>
        <v>0</v>
      </c>
      <c r="J113" s="2">
        <f>Tabla1[[#This Row],[SUBT IVA]]+Tabla1[[#This Row],[SUBT 0]]+Tabla1[[#This Row],[IVA]]</f>
        <v>0</v>
      </c>
    </row>
    <row r="114" spans="1:10" x14ac:dyDescent="0.25">
      <c r="A114" s="4" t="str">
        <f>CONCATENATE(MONTH(Tabla1[[#This Row],[Fecha]]),"-",YEAR(Tabla1[[#This Row],[Fecha]]))</f>
        <v>1-1900</v>
      </c>
      <c r="B114" s="1"/>
      <c r="C114" s="29" t="s">
        <v>24</v>
      </c>
      <c r="E114" s="2">
        <f>Tabla1[[#This Row],[SUBT IVA]]+Tabla1[[#This Row],[SUBT 0]]</f>
        <v>0</v>
      </c>
      <c r="F114" s="2"/>
      <c r="G114" s="12"/>
      <c r="H114" s="12"/>
      <c r="I114" s="2">
        <f>+Tabla1[[#This Row],[SUBT IVA]]*Tabla1[[#This Row],[%]]</f>
        <v>0</v>
      </c>
      <c r="J114" s="2">
        <f>Tabla1[[#This Row],[SUBT IVA]]+Tabla1[[#This Row],[SUBT 0]]+Tabla1[[#This Row],[IVA]]</f>
        <v>0</v>
      </c>
    </row>
    <row r="115" spans="1:10" x14ac:dyDescent="0.25">
      <c r="A115" s="4" t="str">
        <f>CONCATENATE(MONTH(Tabla1[[#This Row],[Fecha]]),"-",YEAR(Tabla1[[#This Row],[Fecha]]))</f>
        <v>1-1900</v>
      </c>
      <c r="B115" s="1"/>
      <c r="C115" s="29" t="s">
        <v>24</v>
      </c>
      <c r="E115" s="2">
        <f>Tabla1[[#This Row],[SUBT IVA]]+Tabla1[[#This Row],[SUBT 0]]</f>
        <v>0</v>
      </c>
      <c r="F115" s="2"/>
      <c r="G115" s="12"/>
      <c r="H115" s="12"/>
      <c r="I115" s="2">
        <f>+Tabla1[[#This Row],[SUBT IVA]]*Tabla1[[#This Row],[%]]</f>
        <v>0</v>
      </c>
      <c r="J115" s="2">
        <f>Tabla1[[#This Row],[SUBT IVA]]+Tabla1[[#This Row],[SUBT 0]]+Tabla1[[#This Row],[IVA]]</f>
        <v>0</v>
      </c>
    </row>
    <row r="116" spans="1:10" x14ac:dyDescent="0.25">
      <c r="A116" s="4" t="str">
        <f>CONCATENATE(MONTH(Tabla1[[#This Row],[Fecha]]),"-",YEAR(Tabla1[[#This Row],[Fecha]]))</f>
        <v>1-1900</v>
      </c>
      <c r="B116" s="1"/>
      <c r="C116" s="29" t="s">
        <v>24</v>
      </c>
      <c r="E116" s="2">
        <f>Tabla1[[#This Row],[SUBT IVA]]+Tabla1[[#This Row],[SUBT 0]]</f>
        <v>0</v>
      </c>
      <c r="F116" s="2"/>
      <c r="G116" s="12"/>
      <c r="H116" s="12"/>
      <c r="I116" s="2">
        <f>+Tabla1[[#This Row],[SUBT IVA]]*Tabla1[[#This Row],[%]]</f>
        <v>0</v>
      </c>
      <c r="J116" s="2">
        <f>Tabla1[[#This Row],[SUBT IVA]]+Tabla1[[#This Row],[SUBT 0]]+Tabla1[[#This Row],[IVA]]</f>
        <v>0</v>
      </c>
    </row>
    <row r="117" spans="1:10" x14ac:dyDescent="0.25">
      <c r="A117" s="4" t="str">
        <f>CONCATENATE(MONTH(Tabla1[[#This Row],[Fecha]]),"-",YEAR(Tabla1[[#This Row],[Fecha]]))</f>
        <v>1-1900</v>
      </c>
      <c r="B117" s="1"/>
      <c r="C117" s="29" t="s">
        <v>24</v>
      </c>
      <c r="E117" s="2">
        <f>Tabla1[[#This Row],[SUBT IVA]]+Tabla1[[#This Row],[SUBT 0]]</f>
        <v>0</v>
      </c>
      <c r="F117" s="2"/>
      <c r="G117" s="12"/>
      <c r="H117" s="12"/>
      <c r="I117" s="2">
        <f>+Tabla1[[#This Row],[SUBT IVA]]*Tabla1[[#This Row],[%]]</f>
        <v>0</v>
      </c>
      <c r="J117" s="2">
        <f>Tabla1[[#This Row],[SUBT IVA]]+Tabla1[[#This Row],[SUBT 0]]+Tabla1[[#This Row],[IVA]]</f>
        <v>0</v>
      </c>
    </row>
    <row r="118" spans="1:10" x14ac:dyDescent="0.25">
      <c r="A118" s="4" t="str">
        <f>CONCATENATE(MONTH(Tabla1[[#This Row],[Fecha]]),"-",YEAR(Tabla1[[#This Row],[Fecha]]))</f>
        <v>1-1900</v>
      </c>
      <c r="B118" s="1"/>
      <c r="C118" s="29" t="s">
        <v>24</v>
      </c>
      <c r="E118" s="2">
        <f>Tabla1[[#This Row],[SUBT IVA]]+Tabla1[[#This Row],[SUBT 0]]</f>
        <v>0</v>
      </c>
      <c r="F118" s="2"/>
      <c r="G118" s="12"/>
      <c r="H118" s="12"/>
      <c r="I118" s="2">
        <f>+Tabla1[[#This Row],[SUBT IVA]]*Tabla1[[#This Row],[%]]</f>
        <v>0</v>
      </c>
      <c r="J118" s="2">
        <f>Tabla1[[#This Row],[SUBT IVA]]+Tabla1[[#This Row],[SUBT 0]]+Tabla1[[#This Row],[IVA]]</f>
        <v>0</v>
      </c>
    </row>
    <row r="119" spans="1:10" x14ac:dyDescent="0.25">
      <c r="A119" s="4" t="str">
        <f>CONCATENATE(MONTH(Tabla1[[#This Row],[Fecha]]),"-",YEAR(Tabla1[[#This Row],[Fecha]]))</f>
        <v>1-1900</v>
      </c>
      <c r="B119" s="1"/>
      <c r="C119" s="29" t="s">
        <v>24</v>
      </c>
      <c r="E119" s="2">
        <f>Tabla1[[#This Row],[SUBT IVA]]+Tabla1[[#This Row],[SUBT 0]]</f>
        <v>0</v>
      </c>
      <c r="F119" s="2"/>
      <c r="G119" s="2"/>
      <c r="H119" s="2"/>
      <c r="I119" s="2">
        <f>+Tabla1[[#This Row],[SUBT IVA]]*Tabla1[[#This Row],[%]]</f>
        <v>0</v>
      </c>
      <c r="J119" s="2">
        <f>Tabla1[[#This Row],[SUBT IVA]]+Tabla1[[#This Row],[SUBT 0]]+Tabla1[[#This Row],[IVA]]</f>
        <v>0</v>
      </c>
    </row>
    <row r="120" spans="1:10" x14ac:dyDescent="0.25">
      <c r="A120" s="4" t="str">
        <f>CONCATENATE(MONTH(Tabla1[[#This Row],[Fecha]]),"-",YEAR(Tabla1[[#This Row],[Fecha]]))</f>
        <v>1-1900</v>
      </c>
      <c r="B120" s="1"/>
      <c r="C120" s="29" t="s">
        <v>24</v>
      </c>
      <c r="E120" s="2">
        <f>Tabla1[[#This Row],[SUBT IVA]]+Tabla1[[#This Row],[SUBT 0]]</f>
        <v>0</v>
      </c>
      <c r="F120" s="2"/>
      <c r="G120" s="2"/>
      <c r="H120" s="2"/>
      <c r="I120" s="2">
        <f>+Tabla1[[#This Row],[SUBT IVA]]*Tabla1[[#This Row],[%]]</f>
        <v>0</v>
      </c>
      <c r="J120" s="2">
        <f>Tabla1[[#This Row],[SUBT IVA]]+Tabla1[[#This Row],[SUBT 0]]+Tabla1[[#This Row],[IVA]]</f>
        <v>0</v>
      </c>
    </row>
    <row r="121" spans="1:10" x14ac:dyDescent="0.25">
      <c r="A121" s="4" t="str">
        <f>CONCATENATE(MONTH(Tabla1[[#This Row],[Fecha]]),"-",YEAR(Tabla1[[#This Row],[Fecha]]))</f>
        <v>1-1900</v>
      </c>
      <c r="B121" s="1"/>
      <c r="C121" s="29" t="s">
        <v>24</v>
      </c>
      <c r="E121" s="2">
        <f>Tabla1[[#This Row],[SUBT IVA]]+Tabla1[[#This Row],[SUBT 0]]</f>
        <v>0</v>
      </c>
      <c r="F121" s="2"/>
      <c r="G121" s="2"/>
      <c r="H121" s="2"/>
      <c r="I121" s="2">
        <f>+Tabla1[[#This Row],[SUBT IVA]]*Tabla1[[#This Row],[%]]</f>
        <v>0</v>
      </c>
      <c r="J121" s="2">
        <f>Tabla1[[#This Row],[SUBT IVA]]+Tabla1[[#This Row],[SUBT 0]]+Tabla1[[#This Row],[IVA]]</f>
        <v>0</v>
      </c>
    </row>
    <row r="122" spans="1:10" x14ac:dyDescent="0.25">
      <c r="A122" s="4" t="str">
        <f>CONCATENATE(MONTH(Tabla1[[#This Row],[Fecha]]),"-",YEAR(Tabla1[[#This Row],[Fecha]]))</f>
        <v>1-1900</v>
      </c>
      <c r="B122" s="1"/>
      <c r="C122" s="29" t="s">
        <v>24</v>
      </c>
      <c r="E122" s="2">
        <f>Tabla1[[#This Row],[SUBT IVA]]+Tabla1[[#This Row],[SUBT 0]]</f>
        <v>0</v>
      </c>
      <c r="F122" s="2"/>
      <c r="G122" s="2"/>
      <c r="H122" s="2"/>
      <c r="I122" s="2">
        <f>+Tabla1[[#This Row],[SUBT IVA]]*Tabla1[[#This Row],[%]]</f>
        <v>0</v>
      </c>
      <c r="J122" s="2">
        <f>Tabla1[[#This Row],[SUBT IVA]]+Tabla1[[#This Row],[SUBT 0]]+Tabla1[[#This Row],[IVA]]</f>
        <v>0</v>
      </c>
    </row>
    <row r="123" spans="1:10" x14ac:dyDescent="0.25">
      <c r="A123" s="4" t="str">
        <f>CONCATENATE(MONTH(Tabla1[[#This Row],[Fecha]]),"-",YEAR(Tabla1[[#This Row],[Fecha]]))</f>
        <v>1-1900</v>
      </c>
      <c r="B123" s="1"/>
      <c r="C123" s="29" t="s">
        <v>24</v>
      </c>
      <c r="E123" s="2">
        <f>Tabla1[[#This Row],[SUBT IVA]]+Tabla1[[#This Row],[SUBT 0]]</f>
        <v>0</v>
      </c>
      <c r="F123" s="2"/>
      <c r="G123" s="2"/>
      <c r="H123" s="2"/>
      <c r="I123" s="2">
        <f>+Tabla1[[#This Row],[SUBT IVA]]*Tabla1[[#This Row],[%]]</f>
        <v>0</v>
      </c>
      <c r="J123" s="2">
        <f>Tabla1[[#This Row],[SUBT IVA]]+Tabla1[[#This Row],[SUBT 0]]+Tabla1[[#This Row],[IVA]]</f>
        <v>0</v>
      </c>
    </row>
    <row r="124" spans="1:10" x14ac:dyDescent="0.25">
      <c r="A124" s="4" t="str">
        <f>CONCATENATE(MONTH(Tabla1[[#This Row],[Fecha]]),"-",YEAR(Tabla1[[#This Row],[Fecha]]))</f>
        <v>1-1900</v>
      </c>
      <c r="B124" s="1"/>
      <c r="C124" s="29" t="s">
        <v>24</v>
      </c>
      <c r="E124" s="2">
        <f>Tabla1[[#This Row],[SUBT IVA]]+Tabla1[[#This Row],[SUBT 0]]</f>
        <v>0</v>
      </c>
      <c r="F124" s="2"/>
      <c r="G124" s="12"/>
      <c r="H124" s="12"/>
      <c r="I124" s="2">
        <f>+Tabla1[[#This Row],[SUBT IVA]]*Tabla1[[#This Row],[%]]</f>
        <v>0</v>
      </c>
      <c r="J124" s="2">
        <f>Tabla1[[#This Row],[SUBT IVA]]+Tabla1[[#This Row],[SUBT 0]]+Tabla1[[#This Row],[IVA]]</f>
        <v>0</v>
      </c>
    </row>
    <row r="125" spans="1:10" x14ac:dyDescent="0.25">
      <c r="A125" s="4" t="str">
        <f>CONCATENATE(MONTH(Tabla1[[#This Row],[Fecha]]),"-",YEAR(Tabla1[[#This Row],[Fecha]]))</f>
        <v>1-1900</v>
      </c>
      <c r="B125" s="1"/>
      <c r="C125" s="29" t="s">
        <v>24</v>
      </c>
      <c r="E125" s="2">
        <f>Tabla1[[#This Row],[SUBT IVA]]+Tabla1[[#This Row],[SUBT 0]]</f>
        <v>0</v>
      </c>
      <c r="F125" s="2"/>
      <c r="G125" s="2"/>
      <c r="H125" s="2"/>
      <c r="I125" s="2">
        <f>+Tabla1[[#This Row],[SUBT IVA]]*Tabla1[[#This Row],[%]]</f>
        <v>0</v>
      </c>
      <c r="J125" s="2">
        <f>Tabla1[[#This Row],[SUBT IVA]]+Tabla1[[#This Row],[SUBT 0]]+Tabla1[[#This Row],[IVA]]</f>
        <v>0</v>
      </c>
    </row>
    <row r="126" spans="1:10" x14ac:dyDescent="0.25">
      <c r="A126" s="4" t="str">
        <f>CONCATENATE(MONTH(Tabla1[[#This Row],[Fecha]]),"-",YEAR(Tabla1[[#This Row],[Fecha]]))</f>
        <v>1-1900</v>
      </c>
      <c r="B126" s="1"/>
      <c r="C126" s="29" t="s">
        <v>24</v>
      </c>
      <c r="E126" s="2">
        <f>Tabla1[[#This Row],[SUBT IVA]]+Tabla1[[#This Row],[SUBT 0]]</f>
        <v>0</v>
      </c>
      <c r="F126" s="2"/>
      <c r="G126" s="2"/>
      <c r="H126" s="2"/>
      <c r="I126" s="2">
        <f>+Tabla1[[#This Row],[SUBT IVA]]*Tabla1[[#This Row],[%]]</f>
        <v>0</v>
      </c>
      <c r="J126" s="2">
        <f>Tabla1[[#This Row],[SUBT IVA]]+Tabla1[[#This Row],[SUBT 0]]+Tabla1[[#This Row],[IVA]]</f>
        <v>0</v>
      </c>
    </row>
    <row r="127" spans="1:10" x14ac:dyDescent="0.25">
      <c r="A127" s="4" t="str">
        <f>CONCATENATE(MONTH(Tabla1[[#This Row],[Fecha]]),"-",YEAR(Tabla1[[#This Row],[Fecha]]))</f>
        <v>1-1900</v>
      </c>
      <c r="B127" s="1"/>
      <c r="C127" s="29" t="s">
        <v>24</v>
      </c>
      <c r="E127" s="2">
        <f>Tabla1[[#This Row],[SUBT IVA]]+Tabla1[[#This Row],[SUBT 0]]</f>
        <v>0</v>
      </c>
      <c r="F127" s="2"/>
      <c r="G127" s="12"/>
      <c r="H127" s="12"/>
      <c r="I127" s="2">
        <f>+Tabla1[[#This Row],[SUBT IVA]]*Tabla1[[#This Row],[%]]</f>
        <v>0</v>
      </c>
      <c r="J127" s="2">
        <f>Tabla1[[#This Row],[SUBT IVA]]+Tabla1[[#This Row],[SUBT 0]]+Tabla1[[#This Row],[IVA]]</f>
        <v>0</v>
      </c>
    </row>
    <row r="128" spans="1:10" x14ac:dyDescent="0.25">
      <c r="A128" s="4" t="str">
        <f>CONCATENATE(MONTH(Tabla1[[#This Row],[Fecha]]),"-",YEAR(Tabla1[[#This Row],[Fecha]]))</f>
        <v>1-1900</v>
      </c>
      <c r="B128" s="1"/>
      <c r="C128" s="29" t="s">
        <v>24</v>
      </c>
      <c r="E128" s="2">
        <f>Tabla1[[#This Row],[SUBT IVA]]+Tabla1[[#This Row],[SUBT 0]]</f>
        <v>0</v>
      </c>
      <c r="F128" s="2"/>
      <c r="G128" s="2"/>
      <c r="H128" s="2"/>
      <c r="I128" s="2">
        <f>+Tabla1[[#This Row],[SUBT IVA]]*Tabla1[[#This Row],[%]]</f>
        <v>0</v>
      </c>
      <c r="J128" s="2">
        <f>Tabla1[[#This Row],[SUBT IVA]]+Tabla1[[#This Row],[SUBT 0]]+Tabla1[[#This Row],[IVA]]</f>
        <v>0</v>
      </c>
    </row>
    <row r="129" spans="1:10" x14ac:dyDescent="0.25">
      <c r="A129" s="4" t="str">
        <f>CONCATENATE(MONTH(Tabla1[[#This Row],[Fecha]]),"-",YEAR(Tabla1[[#This Row],[Fecha]]))</f>
        <v>1-1900</v>
      </c>
      <c r="B129" s="1"/>
      <c r="C129" s="29" t="s">
        <v>24</v>
      </c>
      <c r="E129" s="2">
        <f>Tabla1[[#This Row],[SUBT IVA]]+Tabla1[[#This Row],[SUBT 0]]</f>
        <v>0</v>
      </c>
      <c r="F129" s="2"/>
      <c r="G129" s="12"/>
      <c r="H129" s="12"/>
      <c r="I129" s="2">
        <f>+Tabla1[[#This Row],[SUBT IVA]]*Tabla1[[#This Row],[%]]</f>
        <v>0</v>
      </c>
      <c r="J129" s="2">
        <f>Tabla1[[#This Row],[SUBT IVA]]+Tabla1[[#This Row],[SUBT 0]]+Tabla1[[#This Row],[IVA]]</f>
        <v>0</v>
      </c>
    </row>
    <row r="130" spans="1:10" x14ac:dyDescent="0.25">
      <c r="A130" s="4" t="str">
        <f>CONCATENATE(MONTH(Tabla1[[#This Row],[Fecha]]),"-",YEAR(Tabla1[[#This Row],[Fecha]]))</f>
        <v>1-1900</v>
      </c>
      <c r="B130" s="1"/>
      <c r="C130" s="29" t="s">
        <v>24</v>
      </c>
      <c r="E130" s="2">
        <f>Tabla1[[#This Row],[SUBT IVA]]+Tabla1[[#This Row],[SUBT 0]]</f>
        <v>0</v>
      </c>
      <c r="F130" s="2"/>
      <c r="G130" s="12"/>
      <c r="H130" s="12"/>
      <c r="I130" s="2">
        <f>+Tabla1[[#This Row],[SUBT IVA]]*Tabla1[[#This Row],[%]]</f>
        <v>0</v>
      </c>
      <c r="J130" s="2">
        <f>Tabla1[[#This Row],[SUBT IVA]]+Tabla1[[#This Row],[SUBT 0]]+Tabla1[[#This Row],[IVA]]</f>
        <v>0</v>
      </c>
    </row>
    <row r="131" spans="1:10" x14ac:dyDescent="0.25">
      <c r="A131" s="4" t="str">
        <f>CONCATENATE(MONTH(Tabla1[[#This Row],[Fecha]]),"-",YEAR(Tabla1[[#This Row],[Fecha]]))</f>
        <v>1-1900</v>
      </c>
      <c r="B131" s="1"/>
      <c r="C131" s="29" t="s">
        <v>24</v>
      </c>
      <c r="E131" s="2">
        <f>Tabla1[[#This Row],[SUBT IVA]]+Tabla1[[#This Row],[SUBT 0]]</f>
        <v>0</v>
      </c>
      <c r="F131" s="2"/>
      <c r="G131" s="12"/>
      <c r="H131" s="12"/>
      <c r="I131" s="2">
        <f>+Tabla1[[#This Row],[SUBT IVA]]*Tabla1[[#This Row],[%]]</f>
        <v>0</v>
      </c>
      <c r="J131" s="2">
        <f>Tabla1[[#This Row],[SUBT IVA]]+Tabla1[[#This Row],[SUBT 0]]+Tabla1[[#This Row],[IVA]]</f>
        <v>0</v>
      </c>
    </row>
    <row r="132" spans="1:10" x14ac:dyDescent="0.25">
      <c r="A132" s="4" t="str">
        <f>CONCATENATE(MONTH(Tabla1[[#This Row],[Fecha]]),"-",YEAR(Tabla1[[#This Row],[Fecha]]))</f>
        <v>1-1900</v>
      </c>
      <c r="B132" s="1"/>
      <c r="C132" s="29" t="s">
        <v>24</v>
      </c>
      <c r="E132" s="2">
        <f>Tabla1[[#This Row],[SUBT IVA]]+Tabla1[[#This Row],[SUBT 0]]</f>
        <v>0</v>
      </c>
      <c r="F132" s="2"/>
      <c r="G132" s="12"/>
      <c r="H132" s="12"/>
      <c r="I132" s="2">
        <f>+Tabla1[[#This Row],[SUBT IVA]]*Tabla1[[#This Row],[%]]</f>
        <v>0</v>
      </c>
      <c r="J132" s="2">
        <f>Tabla1[[#This Row],[SUBT IVA]]+Tabla1[[#This Row],[SUBT 0]]+Tabla1[[#This Row],[IVA]]</f>
        <v>0</v>
      </c>
    </row>
    <row r="133" spans="1:10" x14ac:dyDescent="0.25">
      <c r="A133" s="4" t="str">
        <f>CONCATENATE(MONTH(Tabla1[[#This Row],[Fecha]]),"-",YEAR(Tabla1[[#This Row],[Fecha]]))</f>
        <v>1-1900</v>
      </c>
      <c r="B133" s="1"/>
      <c r="C133" s="29" t="s">
        <v>24</v>
      </c>
      <c r="E133" s="2">
        <f>Tabla1[[#This Row],[SUBT IVA]]+Tabla1[[#This Row],[SUBT 0]]</f>
        <v>0</v>
      </c>
      <c r="F133" s="2"/>
      <c r="G133" s="12"/>
      <c r="H133" s="12"/>
      <c r="I133" s="2">
        <f>+Tabla1[[#This Row],[SUBT IVA]]*Tabla1[[#This Row],[%]]</f>
        <v>0</v>
      </c>
      <c r="J133" s="2">
        <f>Tabla1[[#This Row],[SUBT IVA]]+Tabla1[[#This Row],[SUBT 0]]+Tabla1[[#This Row],[IVA]]</f>
        <v>0</v>
      </c>
    </row>
    <row r="134" spans="1:10" x14ac:dyDescent="0.25">
      <c r="A134" s="4" t="str">
        <f>CONCATENATE(MONTH(Tabla1[[#This Row],[Fecha]]),"-",YEAR(Tabla1[[#This Row],[Fecha]]))</f>
        <v>1-1900</v>
      </c>
      <c r="B134" s="1"/>
      <c r="C134" s="29" t="s">
        <v>24</v>
      </c>
      <c r="E134" s="2">
        <f>Tabla1[[#This Row],[SUBT IVA]]+Tabla1[[#This Row],[SUBT 0]]</f>
        <v>0</v>
      </c>
      <c r="F134" s="2"/>
      <c r="G134" s="12"/>
      <c r="H134" s="12"/>
      <c r="I134" s="2">
        <f>+Tabla1[[#This Row],[SUBT IVA]]*Tabla1[[#This Row],[%]]</f>
        <v>0</v>
      </c>
      <c r="J134" s="2">
        <f>Tabla1[[#This Row],[SUBT IVA]]+Tabla1[[#This Row],[SUBT 0]]+Tabla1[[#This Row],[IVA]]</f>
        <v>0</v>
      </c>
    </row>
    <row r="135" spans="1:10" x14ac:dyDescent="0.25">
      <c r="A135" s="4" t="str">
        <f>CONCATENATE(MONTH(Tabla1[[#This Row],[Fecha]]),"-",YEAR(Tabla1[[#This Row],[Fecha]]))</f>
        <v>1-1900</v>
      </c>
      <c r="B135" s="1"/>
      <c r="C135" s="29" t="s">
        <v>24</v>
      </c>
      <c r="E135" s="2">
        <f>Tabla1[[#This Row],[SUBT IVA]]+Tabla1[[#This Row],[SUBT 0]]</f>
        <v>0</v>
      </c>
      <c r="F135" s="2"/>
      <c r="G135" s="12"/>
      <c r="H135" s="12"/>
      <c r="I135" s="2">
        <f>+Tabla1[[#This Row],[SUBT IVA]]*Tabla1[[#This Row],[%]]</f>
        <v>0</v>
      </c>
      <c r="J135" s="2">
        <f>Tabla1[[#This Row],[SUBT IVA]]+Tabla1[[#This Row],[SUBT 0]]+Tabla1[[#This Row],[IVA]]</f>
        <v>0</v>
      </c>
    </row>
    <row r="136" spans="1:10" x14ac:dyDescent="0.25">
      <c r="A136" s="4" t="str">
        <f>CONCATENATE(MONTH(Tabla1[[#This Row],[Fecha]]),"-",YEAR(Tabla1[[#This Row],[Fecha]]))</f>
        <v>1-1900</v>
      </c>
      <c r="B136" s="1"/>
      <c r="C136" s="29" t="s">
        <v>24</v>
      </c>
      <c r="E136" s="2">
        <f>Tabla1[[#This Row],[SUBT IVA]]+Tabla1[[#This Row],[SUBT 0]]</f>
        <v>0</v>
      </c>
      <c r="F136" s="2"/>
      <c r="G136" s="2"/>
      <c r="H136" s="2"/>
      <c r="I136" s="2">
        <f>+Tabla1[[#This Row],[SUBT IVA]]*Tabla1[[#This Row],[%]]</f>
        <v>0</v>
      </c>
      <c r="J136" s="2">
        <f>Tabla1[[#This Row],[SUBT IVA]]+Tabla1[[#This Row],[SUBT 0]]+Tabla1[[#This Row],[IVA]]</f>
        <v>0</v>
      </c>
    </row>
    <row r="137" spans="1:10" x14ac:dyDescent="0.25">
      <c r="A137" s="4" t="str">
        <f>CONCATENATE(MONTH(Tabla1[[#This Row],[Fecha]]),"-",YEAR(Tabla1[[#This Row],[Fecha]]))</f>
        <v>1-1900</v>
      </c>
      <c r="B137" s="1"/>
      <c r="C137" s="29" t="s">
        <v>24</v>
      </c>
      <c r="E137" s="2">
        <f>Tabla1[[#This Row],[SUBT IVA]]+Tabla1[[#This Row],[SUBT 0]]</f>
        <v>0</v>
      </c>
      <c r="F137" s="2"/>
      <c r="G137" s="12"/>
      <c r="H137" s="12"/>
      <c r="I137" s="2">
        <f>+Tabla1[[#This Row],[SUBT IVA]]*Tabla1[[#This Row],[%]]</f>
        <v>0</v>
      </c>
      <c r="J137" s="2">
        <f>Tabla1[[#This Row],[SUBT IVA]]+Tabla1[[#This Row],[SUBT 0]]+Tabla1[[#This Row],[IVA]]</f>
        <v>0</v>
      </c>
    </row>
    <row r="138" spans="1:10" x14ac:dyDescent="0.25">
      <c r="A138" s="4" t="str">
        <f>CONCATENATE(MONTH(Tabla1[[#This Row],[Fecha]]),"-",YEAR(Tabla1[[#This Row],[Fecha]]))</f>
        <v>1-1900</v>
      </c>
      <c r="B138" s="1"/>
      <c r="C138" s="29" t="s">
        <v>24</v>
      </c>
      <c r="E138" s="2">
        <f>Tabla1[[#This Row],[SUBT IVA]]+Tabla1[[#This Row],[SUBT 0]]</f>
        <v>0</v>
      </c>
      <c r="F138" s="2"/>
      <c r="G138" s="2"/>
      <c r="H138" s="2"/>
      <c r="I138" s="2">
        <f>+Tabla1[[#This Row],[SUBT IVA]]*Tabla1[[#This Row],[%]]</f>
        <v>0</v>
      </c>
      <c r="J138" s="2">
        <f>Tabla1[[#This Row],[SUBT IVA]]+Tabla1[[#This Row],[SUBT 0]]+Tabla1[[#This Row],[IVA]]</f>
        <v>0</v>
      </c>
    </row>
    <row r="139" spans="1:10" x14ac:dyDescent="0.25">
      <c r="A139" s="4" t="str">
        <f>CONCATENATE(MONTH(Tabla1[[#This Row],[Fecha]]),"-",YEAR(Tabla1[[#This Row],[Fecha]]))</f>
        <v>1-1900</v>
      </c>
      <c r="B139" s="1"/>
      <c r="C139" s="29" t="s">
        <v>24</v>
      </c>
      <c r="E139" s="2">
        <f>Tabla1[[#This Row],[SUBT IVA]]+Tabla1[[#This Row],[SUBT 0]]</f>
        <v>0</v>
      </c>
      <c r="F139" s="2"/>
      <c r="G139" s="2"/>
      <c r="H139" s="2"/>
      <c r="I139" s="2">
        <f>+Tabla1[[#This Row],[SUBT IVA]]*Tabla1[[#This Row],[%]]</f>
        <v>0</v>
      </c>
      <c r="J139" s="2">
        <f>Tabla1[[#This Row],[SUBT IVA]]+Tabla1[[#This Row],[SUBT 0]]+Tabla1[[#This Row],[IVA]]</f>
        <v>0</v>
      </c>
    </row>
    <row r="140" spans="1:10" x14ac:dyDescent="0.25">
      <c r="A140" s="4" t="str">
        <f>CONCATENATE(MONTH(Tabla1[[#This Row],[Fecha]]),"-",YEAR(Tabla1[[#This Row],[Fecha]]))</f>
        <v>1-1900</v>
      </c>
      <c r="B140" s="1"/>
      <c r="C140" s="29" t="s">
        <v>24</v>
      </c>
      <c r="E140" s="2">
        <f>Tabla1[[#This Row],[SUBT IVA]]+Tabla1[[#This Row],[SUBT 0]]</f>
        <v>0</v>
      </c>
      <c r="F140" s="2"/>
      <c r="G140" s="2"/>
      <c r="H140" s="2"/>
      <c r="I140" s="2">
        <f>+Tabla1[[#This Row],[SUBT IVA]]*Tabla1[[#This Row],[%]]</f>
        <v>0</v>
      </c>
      <c r="J140" s="2">
        <f>Tabla1[[#This Row],[SUBT IVA]]+Tabla1[[#This Row],[SUBT 0]]+Tabla1[[#This Row],[IVA]]</f>
        <v>0</v>
      </c>
    </row>
    <row r="141" spans="1:10" x14ac:dyDescent="0.25">
      <c r="A141" s="4" t="str">
        <f>CONCATENATE(MONTH(Tabla1[[#This Row],[Fecha]]),"-",YEAR(Tabla1[[#This Row],[Fecha]]))</f>
        <v>1-1900</v>
      </c>
      <c r="B141" s="1"/>
      <c r="C141" s="29" t="s">
        <v>24</v>
      </c>
      <c r="E141" s="2">
        <f>Tabla1[[#This Row],[SUBT IVA]]+Tabla1[[#This Row],[SUBT 0]]</f>
        <v>0</v>
      </c>
      <c r="F141" s="2"/>
      <c r="G141" s="2"/>
      <c r="H141" s="2"/>
      <c r="I141" s="2">
        <f>+Tabla1[[#This Row],[SUBT IVA]]*Tabla1[[#This Row],[%]]</f>
        <v>0</v>
      </c>
      <c r="J141" s="2">
        <f>Tabla1[[#This Row],[SUBT IVA]]+Tabla1[[#This Row],[SUBT 0]]+Tabla1[[#This Row],[IVA]]</f>
        <v>0</v>
      </c>
    </row>
    <row r="142" spans="1:10" x14ac:dyDescent="0.25">
      <c r="A142" s="4" t="str">
        <f>CONCATENATE(MONTH(Tabla1[[#This Row],[Fecha]]),"-",YEAR(Tabla1[[#This Row],[Fecha]]))</f>
        <v>1-1900</v>
      </c>
      <c r="B142" s="1"/>
      <c r="C142" s="29" t="s">
        <v>24</v>
      </c>
      <c r="E142" s="2">
        <f>Tabla1[[#This Row],[SUBT IVA]]+Tabla1[[#This Row],[SUBT 0]]</f>
        <v>0</v>
      </c>
      <c r="F142" s="2"/>
      <c r="G142" s="2"/>
      <c r="H142" s="2"/>
      <c r="I142" s="2">
        <f>+Tabla1[[#This Row],[SUBT IVA]]*Tabla1[[#This Row],[%]]</f>
        <v>0</v>
      </c>
      <c r="J142" s="2">
        <f>Tabla1[[#This Row],[SUBT IVA]]+Tabla1[[#This Row],[SUBT 0]]+Tabla1[[#This Row],[IVA]]</f>
        <v>0</v>
      </c>
    </row>
    <row r="143" spans="1:10" x14ac:dyDescent="0.25">
      <c r="A143" s="4" t="str">
        <f>CONCATENATE(MONTH(Tabla1[[#This Row],[Fecha]]),"-",YEAR(Tabla1[[#This Row],[Fecha]]))</f>
        <v>1-1900</v>
      </c>
      <c r="B143" s="1"/>
      <c r="C143" s="29" t="s">
        <v>24</v>
      </c>
      <c r="E143" s="2">
        <f>Tabla1[[#This Row],[SUBT IVA]]+Tabla1[[#This Row],[SUBT 0]]</f>
        <v>0</v>
      </c>
      <c r="F143" s="2"/>
      <c r="G143" s="12"/>
      <c r="H143" s="12"/>
      <c r="I143" s="2">
        <f>+Tabla1[[#This Row],[SUBT IVA]]*Tabla1[[#This Row],[%]]</f>
        <v>0</v>
      </c>
      <c r="J143" s="2">
        <f>Tabla1[[#This Row],[SUBT IVA]]+Tabla1[[#This Row],[SUBT 0]]+Tabla1[[#This Row],[IVA]]</f>
        <v>0</v>
      </c>
    </row>
    <row r="144" spans="1:10" x14ac:dyDescent="0.25">
      <c r="A144" s="4" t="str">
        <f>CONCATENATE(MONTH(Tabla1[[#This Row],[Fecha]]),"-",YEAR(Tabla1[[#This Row],[Fecha]]))</f>
        <v>1-1900</v>
      </c>
      <c r="B144" s="1"/>
      <c r="C144" s="29" t="s">
        <v>24</v>
      </c>
      <c r="E144" s="2">
        <f>Tabla1[[#This Row],[SUBT IVA]]+Tabla1[[#This Row],[SUBT 0]]</f>
        <v>0</v>
      </c>
      <c r="F144" s="2"/>
      <c r="G144" s="12"/>
      <c r="H144" s="12"/>
      <c r="I144" s="2">
        <f>+Tabla1[[#This Row],[SUBT IVA]]*Tabla1[[#This Row],[%]]</f>
        <v>0</v>
      </c>
      <c r="J144" s="2">
        <f>Tabla1[[#This Row],[SUBT IVA]]+Tabla1[[#This Row],[SUBT 0]]+Tabla1[[#This Row],[IVA]]</f>
        <v>0</v>
      </c>
    </row>
    <row r="145" spans="1:10" x14ac:dyDescent="0.25">
      <c r="A145" s="4" t="str">
        <f>CONCATENATE(MONTH(Tabla1[[#This Row],[Fecha]]),"-",YEAR(Tabla1[[#This Row],[Fecha]]))</f>
        <v>1-1900</v>
      </c>
      <c r="B145" s="1"/>
      <c r="C145" s="29" t="s">
        <v>24</v>
      </c>
      <c r="E145" s="2">
        <f>Tabla1[[#This Row],[SUBT IVA]]+Tabla1[[#This Row],[SUBT 0]]</f>
        <v>0</v>
      </c>
      <c r="F145" s="2"/>
      <c r="G145" s="12"/>
      <c r="H145" s="12"/>
      <c r="I145" s="2">
        <f>+Tabla1[[#This Row],[SUBT IVA]]*Tabla1[[#This Row],[%]]</f>
        <v>0</v>
      </c>
      <c r="J145" s="2">
        <f>Tabla1[[#This Row],[SUBT IVA]]+Tabla1[[#This Row],[SUBT 0]]+Tabla1[[#This Row],[IVA]]</f>
        <v>0</v>
      </c>
    </row>
    <row r="146" spans="1:10" x14ac:dyDescent="0.25">
      <c r="A146" s="4" t="str">
        <f>CONCATENATE(MONTH(Tabla1[[#This Row],[Fecha]]),"-",YEAR(Tabla1[[#This Row],[Fecha]]))</f>
        <v>1-1900</v>
      </c>
      <c r="B146" s="1"/>
      <c r="C146" s="29" t="s">
        <v>24</v>
      </c>
      <c r="E146" s="2">
        <f>Tabla1[[#This Row],[SUBT IVA]]+Tabla1[[#This Row],[SUBT 0]]</f>
        <v>0</v>
      </c>
      <c r="F146" s="2"/>
      <c r="G146" s="12"/>
      <c r="H146" s="12"/>
      <c r="I146" s="2">
        <f>+Tabla1[[#This Row],[SUBT IVA]]*Tabla1[[#This Row],[%]]</f>
        <v>0</v>
      </c>
      <c r="J146" s="2">
        <f>Tabla1[[#This Row],[SUBT IVA]]+Tabla1[[#This Row],[SUBT 0]]+Tabla1[[#This Row],[IVA]]</f>
        <v>0</v>
      </c>
    </row>
    <row r="147" spans="1:10" x14ac:dyDescent="0.25">
      <c r="A147" s="4" t="str">
        <f>CONCATENATE(MONTH(Tabla1[[#This Row],[Fecha]]),"-",YEAR(Tabla1[[#This Row],[Fecha]]))</f>
        <v>1-1900</v>
      </c>
      <c r="B147" s="1"/>
      <c r="C147" s="29" t="s">
        <v>24</v>
      </c>
      <c r="E147" s="2">
        <f>Tabla1[[#This Row],[SUBT IVA]]+Tabla1[[#This Row],[SUBT 0]]</f>
        <v>0</v>
      </c>
      <c r="F147" s="2"/>
      <c r="G147" s="2"/>
      <c r="H147" s="2"/>
      <c r="I147" s="2">
        <f>+Tabla1[[#This Row],[SUBT IVA]]*Tabla1[[#This Row],[%]]</f>
        <v>0</v>
      </c>
      <c r="J147" s="2">
        <f>Tabla1[[#This Row],[SUBT IVA]]+Tabla1[[#This Row],[SUBT 0]]+Tabla1[[#This Row],[IVA]]</f>
        <v>0</v>
      </c>
    </row>
    <row r="148" spans="1:10" x14ac:dyDescent="0.25">
      <c r="A148" s="4" t="str">
        <f>CONCATENATE(MONTH(Tabla1[[#This Row],[Fecha]]),"-",YEAR(Tabla1[[#This Row],[Fecha]]))</f>
        <v>1-1900</v>
      </c>
      <c r="B148" s="1"/>
      <c r="C148" s="29" t="s">
        <v>24</v>
      </c>
      <c r="E148" s="2">
        <f>Tabla1[[#This Row],[SUBT IVA]]+Tabla1[[#This Row],[SUBT 0]]</f>
        <v>0</v>
      </c>
      <c r="F148" s="2"/>
      <c r="G148" s="2"/>
      <c r="H148" s="2"/>
      <c r="I148" s="2">
        <f>+Tabla1[[#This Row],[SUBT IVA]]*Tabla1[[#This Row],[%]]</f>
        <v>0</v>
      </c>
      <c r="J148" s="2">
        <f>Tabla1[[#This Row],[SUBT IVA]]+Tabla1[[#This Row],[SUBT 0]]+Tabla1[[#This Row],[IVA]]</f>
        <v>0</v>
      </c>
    </row>
    <row r="149" spans="1:10" x14ac:dyDescent="0.25">
      <c r="A149" s="4" t="str">
        <f>CONCATENATE(MONTH(Tabla1[[#This Row],[Fecha]]),"-",YEAR(Tabla1[[#This Row],[Fecha]]))</f>
        <v>1-1900</v>
      </c>
      <c r="B149" s="1"/>
      <c r="C149" s="29" t="s">
        <v>24</v>
      </c>
      <c r="E149" s="2">
        <f>Tabla1[[#This Row],[SUBT IVA]]+Tabla1[[#This Row],[SUBT 0]]</f>
        <v>0</v>
      </c>
      <c r="F149" s="2"/>
      <c r="G149" s="12"/>
      <c r="H149" s="12"/>
      <c r="I149" s="2">
        <f>+Tabla1[[#This Row],[SUBT IVA]]*Tabla1[[#This Row],[%]]</f>
        <v>0</v>
      </c>
      <c r="J149" s="2">
        <f>Tabla1[[#This Row],[SUBT IVA]]+Tabla1[[#This Row],[SUBT 0]]+Tabla1[[#This Row],[IVA]]</f>
        <v>0</v>
      </c>
    </row>
    <row r="150" spans="1:10" x14ac:dyDescent="0.25">
      <c r="A150" s="4" t="str">
        <f>CONCATENATE(MONTH(Tabla1[[#This Row],[Fecha]]),"-",YEAR(Tabla1[[#This Row],[Fecha]]))</f>
        <v>1-1900</v>
      </c>
      <c r="B150" s="1"/>
      <c r="C150" s="29" t="s">
        <v>24</v>
      </c>
      <c r="E150" s="2">
        <f>Tabla1[[#This Row],[SUBT IVA]]+Tabla1[[#This Row],[SUBT 0]]</f>
        <v>0</v>
      </c>
      <c r="F150" s="2"/>
      <c r="G150" s="12"/>
      <c r="H150" s="12"/>
      <c r="I150" s="2">
        <f>+Tabla1[[#This Row],[SUBT IVA]]*Tabla1[[#This Row],[%]]</f>
        <v>0</v>
      </c>
      <c r="J150" s="2">
        <f>Tabla1[[#This Row],[SUBT IVA]]+Tabla1[[#This Row],[SUBT 0]]+Tabla1[[#This Row],[IVA]]</f>
        <v>0</v>
      </c>
    </row>
    <row r="151" spans="1:10" x14ac:dyDescent="0.25">
      <c r="A151" s="4" t="str">
        <f>CONCATENATE(MONTH(Tabla1[[#This Row],[Fecha]]),"-",YEAR(Tabla1[[#This Row],[Fecha]]))</f>
        <v>1-1900</v>
      </c>
      <c r="B151" s="1"/>
      <c r="C151" s="29" t="s">
        <v>24</v>
      </c>
      <c r="E151" s="2">
        <f>Tabla1[[#This Row],[SUBT IVA]]+Tabla1[[#This Row],[SUBT 0]]</f>
        <v>0</v>
      </c>
      <c r="F151" s="2"/>
      <c r="G151" s="13"/>
      <c r="H151" s="13"/>
      <c r="I151" s="2">
        <f>+Tabla1[[#This Row],[SUBT IVA]]*Tabla1[[#This Row],[%]]</f>
        <v>0</v>
      </c>
      <c r="J151" s="2">
        <f>Tabla1[[#This Row],[SUBT IVA]]+Tabla1[[#This Row],[SUBT 0]]+Tabla1[[#This Row],[IVA]]</f>
        <v>0</v>
      </c>
    </row>
    <row r="152" spans="1:10" x14ac:dyDescent="0.25">
      <c r="A152" s="4" t="str">
        <f>CONCATENATE(MONTH(Tabla1[[#This Row],[Fecha]]),"-",YEAR(Tabla1[[#This Row],[Fecha]]))</f>
        <v>1-1900</v>
      </c>
      <c r="B152" s="1"/>
      <c r="C152" s="29" t="s">
        <v>24</v>
      </c>
      <c r="E152" s="2">
        <f>Tabla1[[#This Row],[SUBT IVA]]+Tabla1[[#This Row],[SUBT 0]]</f>
        <v>0</v>
      </c>
      <c r="F152" s="2"/>
      <c r="G152" s="2"/>
      <c r="H152" s="2"/>
      <c r="I152" s="2">
        <f>+Tabla1[[#This Row],[SUBT IVA]]*Tabla1[[#This Row],[%]]</f>
        <v>0</v>
      </c>
      <c r="J152" s="2">
        <f>Tabla1[[#This Row],[SUBT IVA]]+Tabla1[[#This Row],[SUBT 0]]+Tabla1[[#This Row],[IVA]]</f>
        <v>0</v>
      </c>
    </row>
    <row r="153" spans="1:10" x14ac:dyDescent="0.25">
      <c r="A153" s="4" t="str">
        <f>CONCATENATE(MONTH(Tabla1[[#This Row],[Fecha]]),"-",YEAR(Tabla1[[#This Row],[Fecha]]))</f>
        <v>1-1900</v>
      </c>
      <c r="B153" s="1"/>
      <c r="C153" s="29" t="s">
        <v>24</v>
      </c>
      <c r="E153" s="2">
        <f>Tabla1[[#This Row],[SUBT IVA]]+Tabla1[[#This Row],[SUBT 0]]</f>
        <v>0</v>
      </c>
      <c r="F153" s="2"/>
      <c r="G153" s="12"/>
      <c r="H153" s="12"/>
      <c r="I153" s="2">
        <f>+Tabla1[[#This Row],[SUBT IVA]]*Tabla1[[#This Row],[%]]</f>
        <v>0</v>
      </c>
      <c r="J153" s="2">
        <f>Tabla1[[#This Row],[SUBT IVA]]+Tabla1[[#This Row],[SUBT 0]]+Tabla1[[#This Row],[IVA]]</f>
        <v>0</v>
      </c>
    </row>
    <row r="154" spans="1:10" x14ac:dyDescent="0.25">
      <c r="A154" s="4" t="str">
        <f>CONCATENATE(MONTH(Tabla1[[#This Row],[Fecha]]),"-",YEAR(Tabla1[[#This Row],[Fecha]]))</f>
        <v>1-1900</v>
      </c>
      <c r="B154" s="1"/>
      <c r="C154" s="29" t="s">
        <v>24</v>
      </c>
      <c r="E154" s="2">
        <f>Tabla1[[#This Row],[SUBT IVA]]+Tabla1[[#This Row],[SUBT 0]]</f>
        <v>0</v>
      </c>
      <c r="F154" s="2"/>
      <c r="G154" s="13"/>
      <c r="H154" s="13"/>
      <c r="I154" s="2">
        <f>+Tabla1[[#This Row],[SUBT IVA]]*Tabla1[[#This Row],[%]]</f>
        <v>0</v>
      </c>
      <c r="J154" s="2">
        <f>Tabla1[[#This Row],[SUBT IVA]]+Tabla1[[#This Row],[SUBT 0]]+Tabla1[[#This Row],[IVA]]</f>
        <v>0</v>
      </c>
    </row>
    <row r="155" spans="1:10" x14ac:dyDescent="0.25">
      <c r="A155" s="4" t="str">
        <f>CONCATENATE(MONTH(Tabla1[[#This Row],[Fecha]]),"-",YEAR(Tabla1[[#This Row],[Fecha]]))</f>
        <v>1-1900</v>
      </c>
      <c r="B155" s="1"/>
      <c r="C155" s="29" t="s">
        <v>24</v>
      </c>
      <c r="E155" s="2">
        <f>Tabla1[[#This Row],[SUBT IVA]]+Tabla1[[#This Row],[SUBT 0]]</f>
        <v>0</v>
      </c>
      <c r="F155" s="2"/>
      <c r="G155" s="2"/>
      <c r="H155" s="2"/>
      <c r="I155" s="2">
        <f>+Tabla1[[#This Row],[SUBT IVA]]*Tabla1[[#This Row],[%]]</f>
        <v>0</v>
      </c>
      <c r="J155" s="2">
        <f>Tabla1[[#This Row],[SUBT IVA]]+Tabla1[[#This Row],[SUBT 0]]+Tabla1[[#This Row],[IVA]]</f>
        <v>0</v>
      </c>
    </row>
    <row r="156" spans="1:10" x14ac:dyDescent="0.25">
      <c r="A156" s="4" t="str">
        <f>CONCATENATE(MONTH(Tabla1[[#This Row],[Fecha]]),"-",YEAR(Tabla1[[#This Row],[Fecha]]))</f>
        <v>1-1900</v>
      </c>
      <c r="B156" s="1"/>
      <c r="C156" s="29" t="s">
        <v>24</v>
      </c>
      <c r="E156" s="2">
        <f>Tabla1[[#This Row],[SUBT IVA]]+Tabla1[[#This Row],[SUBT 0]]</f>
        <v>0</v>
      </c>
      <c r="F156" s="2"/>
      <c r="G156" s="2"/>
      <c r="H156" s="2"/>
      <c r="I156" s="2">
        <f>+Tabla1[[#This Row],[SUBT IVA]]*Tabla1[[#This Row],[%]]</f>
        <v>0</v>
      </c>
      <c r="J156" s="2">
        <f>Tabla1[[#This Row],[SUBT IVA]]+Tabla1[[#This Row],[SUBT 0]]+Tabla1[[#This Row],[IVA]]</f>
        <v>0</v>
      </c>
    </row>
    <row r="157" spans="1:10" x14ac:dyDescent="0.25">
      <c r="A157" s="4" t="str">
        <f>CONCATENATE(MONTH(Tabla1[[#This Row],[Fecha]]),"-",YEAR(Tabla1[[#This Row],[Fecha]]))</f>
        <v>1-1900</v>
      </c>
      <c r="B157" s="1"/>
      <c r="C157" s="29" t="s">
        <v>24</v>
      </c>
      <c r="E157" s="2">
        <f>Tabla1[[#This Row],[SUBT IVA]]+Tabla1[[#This Row],[SUBT 0]]</f>
        <v>0</v>
      </c>
      <c r="F157" s="2"/>
      <c r="G157" s="2"/>
      <c r="H157" s="2"/>
      <c r="I157" s="2">
        <f>+Tabla1[[#This Row],[SUBT IVA]]*Tabla1[[#This Row],[%]]</f>
        <v>0</v>
      </c>
      <c r="J157" s="2">
        <f>Tabla1[[#This Row],[SUBT IVA]]+Tabla1[[#This Row],[SUBT 0]]+Tabla1[[#This Row],[IVA]]</f>
        <v>0</v>
      </c>
    </row>
    <row r="158" spans="1:10" x14ac:dyDescent="0.25">
      <c r="A158" s="4" t="str">
        <f>CONCATENATE(MONTH(Tabla1[[#This Row],[Fecha]]),"-",YEAR(Tabla1[[#This Row],[Fecha]]))</f>
        <v>1-1900</v>
      </c>
      <c r="B158" s="1"/>
      <c r="C158" s="29" t="s">
        <v>24</v>
      </c>
      <c r="E158" s="2">
        <f>Tabla1[[#This Row],[SUBT IVA]]+Tabla1[[#This Row],[SUBT 0]]</f>
        <v>0</v>
      </c>
      <c r="F158" s="2"/>
      <c r="G158" s="2"/>
      <c r="H158" s="2"/>
      <c r="I158" s="2">
        <f>+Tabla1[[#This Row],[SUBT IVA]]*Tabla1[[#This Row],[%]]</f>
        <v>0</v>
      </c>
      <c r="J158" s="2">
        <f>Tabla1[[#This Row],[SUBT IVA]]+Tabla1[[#This Row],[SUBT 0]]+Tabla1[[#This Row],[IVA]]</f>
        <v>0</v>
      </c>
    </row>
    <row r="159" spans="1:10" x14ac:dyDescent="0.25">
      <c r="A159" s="4" t="str">
        <f>CONCATENATE(MONTH(Tabla1[[#This Row],[Fecha]]),"-",YEAR(Tabla1[[#This Row],[Fecha]]))</f>
        <v>1-1900</v>
      </c>
      <c r="B159" s="1"/>
      <c r="C159" s="29" t="s">
        <v>24</v>
      </c>
      <c r="E159" s="2">
        <f>Tabla1[[#This Row],[SUBT IVA]]+Tabla1[[#This Row],[SUBT 0]]</f>
        <v>0</v>
      </c>
      <c r="F159" s="2"/>
      <c r="G159" s="2"/>
      <c r="H159" s="2"/>
      <c r="I159" s="2">
        <f>+Tabla1[[#This Row],[SUBT IVA]]*Tabla1[[#This Row],[%]]</f>
        <v>0</v>
      </c>
      <c r="J159" s="2">
        <f>Tabla1[[#This Row],[SUBT IVA]]+Tabla1[[#This Row],[SUBT 0]]+Tabla1[[#This Row],[IVA]]</f>
        <v>0</v>
      </c>
    </row>
    <row r="160" spans="1:10" x14ac:dyDescent="0.25">
      <c r="A160" s="4" t="str">
        <f>CONCATENATE(MONTH(Tabla1[[#This Row],[Fecha]]),"-",YEAR(Tabla1[[#This Row],[Fecha]]))</f>
        <v>1-1900</v>
      </c>
      <c r="B160" s="1"/>
      <c r="C160" s="29" t="s">
        <v>24</v>
      </c>
      <c r="E160" s="2">
        <f>Tabla1[[#This Row],[SUBT IVA]]+Tabla1[[#This Row],[SUBT 0]]</f>
        <v>0</v>
      </c>
      <c r="F160" s="2"/>
      <c r="G160" s="13"/>
      <c r="H160" s="13"/>
      <c r="I160" s="2">
        <f>+Tabla1[[#This Row],[SUBT IVA]]*Tabla1[[#This Row],[%]]</f>
        <v>0</v>
      </c>
      <c r="J160" s="2">
        <f>Tabla1[[#This Row],[SUBT IVA]]+Tabla1[[#This Row],[SUBT 0]]+Tabla1[[#This Row],[IVA]]</f>
        <v>0</v>
      </c>
    </row>
    <row r="161" spans="1:10" x14ac:dyDescent="0.25">
      <c r="A161" s="4" t="str">
        <f>CONCATENATE(MONTH(Tabla1[[#This Row],[Fecha]]),"-",YEAR(Tabla1[[#This Row],[Fecha]]))</f>
        <v>1-1900</v>
      </c>
      <c r="B161" s="1"/>
      <c r="C161" s="29" t="s">
        <v>24</v>
      </c>
      <c r="E161" s="2">
        <f>Tabla1[[#This Row],[SUBT IVA]]+Tabla1[[#This Row],[SUBT 0]]</f>
        <v>0</v>
      </c>
      <c r="F161" s="2"/>
      <c r="G161" s="13"/>
      <c r="H161" s="13"/>
      <c r="I161" s="2">
        <f>+Tabla1[[#This Row],[SUBT IVA]]*Tabla1[[#This Row],[%]]</f>
        <v>0</v>
      </c>
      <c r="J161" s="2">
        <f>Tabla1[[#This Row],[SUBT IVA]]+Tabla1[[#This Row],[SUBT 0]]+Tabla1[[#This Row],[IVA]]</f>
        <v>0</v>
      </c>
    </row>
    <row r="162" spans="1:10" x14ac:dyDescent="0.25">
      <c r="A162" s="4" t="str">
        <f>CONCATENATE(MONTH(Tabla1[[#This Row],[Fecha]]),"-",YEAR(Tabla1[[#This Row],[Fecha]]))</f>
        <v>1-1900</v>
      </c>
      <c r="B162" s="1"/>
      <c r="C162" s="29" t="s">
        <v>24</v>
      </c>
      <c r="E162" s="2">
        <f>Tabla1[[#This Row],[SUBT IVA]]+Tabla1[[#This Row],[SUBT 0]]</f>
        <v>0</v>
      </c>
      <c r="F162" s="2"/>
      <c r="G162" s="2"/>
      <c r="H162" s="2"/>
      <c r="I162" s="2">
        <f>+Tabla1[[#This Row],[SUBT IVA]]*Tabla1[[#This Row],[%]]</f>
        <v>0</v>
      </c>
      <c r="J162" s="2">
        <f>Tabla1[[#This Row],[SUBT IVA]]+Tabla1[[#This Row],[SUBT 0]]+Tabla1[[#This Row],[IVA]]</f>
        <v>0</v>
      </c>
    </row>
    <row r="163" spans="1:10" x14ac:dyDescent="0.25">
      <c r="A163" s="4" t="str">
        <f>CONCATENATE(MONTH(Tabla1[[#This Row],[Fecha]]),"-",YEAR(Tabla1[[#This Row],[Fecha]]))</f>
        <v>1-1900</v>
      </c>
      <c r="B163" s="1"/>
      <c r="C163" s="29" t="s">
        <v>24</v>
      </c>
      <c r="E163" s="2">
        <f>Tabla1[[#This Row],[SUBT IVA]]+Tabla1[[#This Row],[SUBT 0]]</f>
        <v>0</v>
      </c>
      <c r="F163" s="2"/>
      <c r="G163" s="2"/>
      <c r="H163" s="2"/>
      <c r="I163" s="2">
        <f>+Tabla1[[#This Row],[SUBT IVA]]*Tabla1[[#This Row],[%]]</f>
        <v>0</v>
      </c>
      <c r="J163" s="2">
        <f>Tabla1[[#This Row],[SUBT IVA]]+Tabla1[[#This Row],[SUBT 0]]+Tabla1[[#This Row],[IVA]]</f>
        <v>0</v>
      </c>
    </row>
    <row r="164" spans="1:10" x14ac:dyDescent="0.25">
      <c r="A164" s="4" t="str">
        <f>CONCATENATE(MONTH(Tabla1[[#This Row],[Fecha]]),"-",YEAR(Tabla1[[#This Row],[Fecha]]))</f>
        <v>1-1900</v>
      </c>
      <c r="B164" s="1"/>
      <c r="C164" s="29" t="s">
        <v>24</v>
      </c>
      <c r="E164" s="2">
        <f>Tabla1[[#This Row],[SUBT IVA]]+Tabla1[[#This Row],[SUBT 0]]</f>
        <v>0</v>
      </c>
      <c r="F164" s="2"/>
      <c r="G164" s="2"/>
      <c r="H164" s="2"/>
      <c r="I164" s="2">
        <f>+Tabla1[[#This Row],[SUBT IVA]]*Tabla1[[#This Row],[%]]</f>
        <v>0</v>
      </c>
      <c r="J164" s="2">
        <f>Tabla1[[#This Row],[SUBT IVA]]+Tabla1[[#This Row],[SUBT 0]]+Tabla1[[#This Row],[IVA]]</f>
        <v>0</v>
      </c>
    </row>
    <row r="165" spans="1:10" x14ac:dyDescent="0.25">
      <c r="A165" s="4" t="str">
        <f>CONCATENATE(MONTH(Tabla1[[#This Row],[Fecha]]),"-",YEAR(Tabla1[[#This Row],[Fecha]]))</f>
        <v>1-1900</v>
      </c>
      <c r="B165" s="1"/>
      <c r="C165" s="29" t="s">
        <v>24</v>
      </c>
      <c r="E165" s="2">
        <f>Tabla1[[#This Row],[SUBT IVA]]+Tabla1[[#This Row],[SUBT 0]]</f>
        <v>0</v>
      </c>
      <c r="F165" s="2"/>
      <c r="G165" s="2"/>
      <c r="H165" s="2"/>
      <c r="I165" s="2">
        <f>+Tabla1[[#This Row],[SUBT IVA]]*Tabla1[[#This Row],[%]]</f>
        <v>0</v>
      </c>
      <c r="J165" s="2">
        <f>Tabla1[[#This Row],[SUBT IVA]]+Tabla1[[#This Row],[SUBT 0]]+Tabla1[[#This Row],[IVA]]</f>
        <v>0</v>
      </c>
    </row>
    <row r="166" spans="1:10" x14ac:dyDescent="0.25">
      <c r="A166" s="4" t="str">
        <f>CONCATENATE(MONTH(Tabla1[[#This Row],[Fecha]]),"-",YEAR(Tabla1[[#This Row],[Fecha]]))</f>
        <v>1-1900</v>
      </c>
      <c r="B166" s="1"/>
      <c r="C166" s="29" t="s">
        <v>24</v>
      </c>
      <c r="E166" s="2">
        <f>Tabla1[[#This Row],[SUBT IVA]]+Tabla1[[#This Row],[SUBT 0]]</f>
        <v>0</v>
      </c>
      <c r="F166" s="2"/>
      <c r="G166" s="13"/>
      <c r="H166" s="13"/>
      <c r="I166" s="2">
        <f>+Tabla1[[#This Row],[SUBT IVA]]*Tabla1[[#This Row],[%]]</f>
        <v>0</v>
      </c>
      <c r="J166" s="2">
        <f>Tabla1[[#This Row],[SUBT IVA]]+Tabla1[[#This Row],[SUBT 0]]+Tabla1[[#This Row],[IVA]]</f>
        <v>0</v>
      </c>
    </row>
    <row r="167" spans="1:10" x14ac:dyDescent="0.25">
      <c r="A167" s="4" t="str">
        <f>CONCATENATE(MONTH(Tabla1[[#This Row],[Fecha]]),"-",YEAR(Tabla1[[#This Row],[Fecha]]))</f>
        <v>1-1900</v>
      </c>
      <c r="B167" s="1"/>
      <c r="C167" s="29" t="s">
        <v>24</v>
      </c>
      <c r="E167" s="2">
        <f>Tabla1[[#This Row],[SUBT IVA]]+Tabla1[[#This Row],[SUBT 0]]</f>
        <v>0</v>
      </c>
      <c r="F167" s="2"/>
      <c r="G167" s="13"/>
      <c r="H167" s="13"/>
      <c r="I167" s="2">
        <f>+Tabla1[[#This Row],[SUBT IVA]]*Tabla1[[#This Row],[%]]</f>
        <v>0</v>
      </c>
      <c r="J167" s="2">
        <f>Tabla1[[#This Row],[SUBT IVA]]+Tabla1[[#This Row],[SUBT 0]]+Tabla1[[#This Row],[IVA]]</f>
        <v>0</v>
      </c>
    </row>
    <row r="168" spans="1:10" x14ac:dyDescent="0.25">
      <c r="A168" s="4" t="str">
        <f>CONCATENATE(MONTH(Tabla1[[#This Row],[Fecha]]),"-",YEAR(Tabla1[[#This Row],[Fecha]]))</f>
        <v>1-1900</v>
      </c>
      <c r="B168" s="1"/>
      <c r="C168" s="29" t="s">
        <v>24</v>
      </c>
      <c r="E168" s="2">
        <f>Tabla1[[#This Row],[SUBT IVA]]+Tabla1[[#This Row],[SUBT 0]]</f>
        <v>0</v>
      </c>
      <c r="F168" s="2"/>
      <c r="G168" s="13"/>
      <c r="H168" s="13"/>
      <c r="I168" s="2">
        <f>+Tabla1[[#This Row],[SUBT IVA]]*Tabla1[[#This Row],[%]]</f>
        <v>0</v>
      </c>
      <c r="J168" s="2">
        <f>Tabla1[[#This Row],[SUBT IVA]]+Tabla1[[#This Row],[SUBT 0]]+Tabla1[[#This Row],[IVA]]</f>
        <v>0</v>
      </c>
    </row>
    <row r="169" spans="1:10" x14ac:dyDescent="0.25">
      <c r="A169" s="4" t="str">
        <f>CONCATENATE(MONTH(Tabla1[[#This Row],[Fecha]]),"-",YEAR(Tabla1[[#This Row],[Fecha]]))</f>
        <v>1-1900</v>
      </c>
      <c r="B169" s="1"/>
      <c r="C169" s="29" t="s">
        <v>24</v>
      </c>
      <c r="E169" s="2">
        <f>Tabla1[[#This Row],[SUBT IVA]]+Tabla1[[#This Row],[SUBT 0]]</f>
        <v>0</v>
      </c>
      <c r="F169" s="2"/>
      <c r="G169" s="2"/>
      <c r="H169" s="2"/>
      <c r="I169" s="2">
        <f>+Tabla1[[#This Row],[SUBT IVA]]*Tabla1[[#This Row],[%]]</f>
        <v>0</v>
      </c>
      <c r="J169" s="2">
        <f>Tabla1[[#This Row],[SUBT IVA]]+Tabla1[[#This Row],[SUBT 0]]+Tabla1[[#This Row],[IVA]]</f>
        <v>0</v>
      </c>
    </row>
    <row r="170" spans="1:10" x14ac:dyDescent="0.25">
      <c r="A170" s="4" t="str">
        <f>CONCATENATE(MONTH(Tabla1[[#This Row],[Fecha]]),"-",YEAR(Tabla1[[#This Row],[Fecha]]))</f>
        <v>1-1900</v>
      </c>
      <c r="B170" s="1"/>
      <c r="C170" s="29" t="s">
        <v>24</v>
      </c>
      <c r="E170" s="2">
        <f>Tabla1[[#This Row],[SUBT IVA]]+Tabla1[[#This Row],[SUBT 0]]</f>
        <v>0</v>
      </c>
      <c r="F170" s="2"/>
      <c r="G170" s="13"/>
      <c r="H170" s="13"/>
      <c r="I170" s="2">
        <f>+Tabla1[[#This Row],[SUBT IVA]]*Tabla1[[#This Row],[%]]</f>
        <v>0</v>
      </c>
      <c r="J170" s="2">
        <f>Tabla1[[#This Row],[SUBT IVA]]+Tabla1[[#This Row],[SUBT 0]]+Tabla1[[#This Row],[IVA]]</f>
        <v>0</v>
      </c>
    </row>
    <row r="171" spans="1:10" x14ac:dyDescent="0.25">
      <c r="A171" s="4" t="str">
        <f>CONCATENATE(MONTH(Tabla1[[#This Row],[Fecha]]),"-",YEAR(Tabla1[[#This Row],[Fecha]]))</f>
        <v>1-1900</v>
      </c>
      <c r="B171" s="1"/>
      <c r="C171" s="29" t="s">
        <v>24</v>
      </c>
      <c r="E171" s="2">
        <f>Tabla1[[#This Row],[SUBT IVA]]+Tabla1[[#This Row],[SUBT 0]]</f>
        <v>0</v>
      </c>
      <c r="F171" s="2"/>
      <c r="G171" s="13"/>
      <c r="H171" s="13"/>
      <c r="I171" s="2">
        <f>+Tabla1[[#This Row],[SUBT IVA]]*Tabla1[[#This Row],[%]]</f>
        <v>0</v>
      </c>
      <c r="J171" s="2">
        <f>Tabla1[[#This Row],[SUBT IVA]]+Tabla1[[#This Row],[SUBT 0]]+Tabla1[[#This Row],[IVA]]</f>
        <v>0</v>
      </c>
    </row>
    <row r="172" spans="1:10" x14ac:dyDescent="0.25">
      <c r="A172" s="4" t="str">
        <f>CONCATENATE(MONTH(Tabla1[[#This Row],[Fecha]]),"-",YEAR(Tabla1[[#This Row],[Fecha]]))</f>
        <v>1-1900</v>
      </c>
      <c r="B172" s="1"/>
      <c r="C172" s="29" t="s">
        <v>24</v>
      </c>
      <c r="E172" s="2">
        <f>Tabla1[[#This Row],[SUBT IVA]]+Tabla1[[#This Row],[SUBT 0]]</f>
        <v>0</v>
      </c>
      <c r="F172" s="2"/>
      <c r="G172" s="13"/>
      <c r="H172" s="13"/>
      <c r="I172" s="2">
        <f>+Tabla1[[#This Row],[SUBT IVA]]*Tabla1[[#This Row],[%]]</f>
        <v>0</v>
      </c>
      <c r="J172" s="2">
        <f>Tabla1[[#This Row],[SUBT IVA]]+Tabla1[[#This Row],[SUBT 0]]+Tabla1[[#This Row],[IVA]]</f>
        <v>0</v>
      </c>
    </row>
    <row r="173" spans="1:10" x14ac:dyDescent="0.25">
      <c r="A173" s="4" t="str">
        <f>CONCATENATE(MONTH(Tabla1[[#This Row],[Fecha]]),"-",YEAR(Tabla1[[#This Row],[Fecha]]))</f>
        <v>1-1900</v>
      </c>
      <c r="B173" s="1"/>
      <c r="C173" s="29" t="s">
        <v>24</v>
      </c>
      <c r="E173" s="2">
        <f>Tabla1[[#This Row],[SUBT IVA]]+Tabla1[[#This Row],[SUBT 0]]</f>
        <v>0</v>
      </c>
      <c r="F173" s="2"/>
      <c r="G173" s="13"/>
      <c r="H173" s="13"/>
      <c r="I173" s="2">
        <f>+Tabla1[[#This Row],[SUBT IVA]]*Tabla1[[#This Row],[%]]</f>
        <v>0</v>
      </c>
      <c r="J173" s="2">
        <f>Tabla1[[#This Row],[SUBT IVA]]+Tabla1[[#This Row],[SUBT 0]]+Tabla1[[#This Row],[IVA]]</f>
        <v>0</v>
      </c>
    </row>
    <row r="174" spans="1:10" x14ac:dyDescent="0.25">
      <c r="A174" s="4" t="str">
        <f>CONCATENATE(MONTH(Tabla1[[#This Row],[Fecha]]),"-",YEAR(Tabla1[[#This Row],[Fecha]]))</f>
        <v>1-1900</v>
      </c>
      <c r="B174" s="1"/>
      <c r="C174" s="29" t="s">
        <v>24</v>
      </c>
      <c r="E174" s="2">
        <f>Tabla1[[#This Row],[SUBT IVA]]+Tabla1[[#This Row],[SUBT 0]]</f>
        <v>0</v>
      </c>
      <c r="F174" s="2"/>
      <c r="G174" s="13"/>
      <c r="H174" s="13"/>
      <c r="I174" s="2">
        <f>+Tabla1[[#This Row],[SUBT IVA]]*Tabla1[[#This Row],[%]]</f>
        <v>0</v>
      </c>
      <c r="J174" s="2">
        <f>Tabla1[[#This Row],[SUBT IVA]]+Tabla1[[#This Row],[SUBT 0]]+Tabla1[[#This Row],[IVA]]</f>
        <v>0</v>
      </c>
    </row>
    <row r="175" spans="1:10" x14ac:dyDescent="0.25">
      <c r="A175" s="4" t="str">
        <f>CONCATENATE(MONTH(Tabla1[[#This Row],[Fecha]]),"-",YEAR(Tabla1[[#This Row],[Fecha]]))</f>
        <v>1-1900</v>
      </c>
      <c r="B175" s="1"/>
      <c r="C175" s="29" t="s">
        <v>24</v>
      </c>
      <c r="E175" s="2">
        <f>Tabla1[[#This Row],[SUBT IVA]]+Tabla1[[#This Row],[SUBT 0]]</f>
        <v>0</v>
      </c>
      <c r="F175" s="2"/>
      <c r="G175" s="13"/>
      <c r="H175" s="13"/>
      <c r="I175" s="2">
        <f>+Tabla1[[#This Row],[SUBT IVA]]*Tabla1[[#This Row],[%]]</f>
        <v>0</v>
      </c>
      <c r="J175" s="2">
        <f>Tabla1[[#This Row],[SUBT IVA]]+Tabla1[[#This Row],[SUBT 0]]+Tabla1[[#This Row],[IVA]]</f>
        <v>0</v>
      </c>
    </row>
    <row r="176" spans="1:10" x14ac:dyDescent="0.25">
      <c r="A176" s="4" t="str">
        <f>CONCATENATE(MONTH(Tabla1[[#This Row],[Fecha]]),"-",YEAR(Tabla1[[#This Row],[Fecha]]))</f>
        <v>1-1900</v>
      </c>
      <c r="B176" s="1"/>
      <c r="C176" s="29" t="s">
        <v>24</v>
      </c>
      <c r="E176" s="2">
        <f>Tabla1[[#This Row],[SUBT IVA]]+Tabla1[[#This Row],[SUBT 0]]</f>
        <v>0</v>
      </c>
      <c r="F176" s="2"/>
      <c r="G176" s="13"/>
      <c r="H176" s="13"/>
      <c r="I176" s="2">
        <f>+Tabla1[[#This Row],[SUBT IVA]]*Tabla1[[#This Row],[%]]</f>
        <v>0</v>
      </c>
      <c r="J176" s="2">
        <f>Tabla1[[#This Row],[SUBT IVA]]+Tabla1[[#This Row],[SUBT 0]]+Tabla1[[#This Row],[IVA]]</f>
        <v>0</v>
      </c>
    </row>
    <row r="177" spans="1:10" x14ac:dyDescent="0.25">
      <c r="A177" s="4" t="str">
        <f>CONCATENATE(MONTH(Tabla1[[#This Row],[Fecha]]),"-",YEAR(Tabla1[[#This Row],[Fecha]]))</f>
        <v>1-1900</v>
      </c>
      <c r="B177" s="1"/>
      <c r="C177" s="29" t="s">
        <v>24</v>
      </c>
      <c r="E177" s="2">
        <f>Tabla1[[#This Row],[SUBT IVA]]+Tabla1[[#This Row],[SUBT 0]]</f>
        <v>0</v>
      </c>
      <c r="F177" s="2"/>
      <c r="G177" s="13"/>
      <c r="H177" s="13"/>
      <c r="I177" s="2">
        <f>+Tabla1[[#This Row],[SUBT IVA]]*Tabla1[[#This Row],[%]]</f>
        <v>0</v>
      </c>
      <c r="J177" s="2">
        <f>Tabla1[[#This Row],[SUBT IVA]]+Tabla1[[#This Row],[SUBT 0]]+Tabla1[[#This Row],[IVA]]</f>
        <v>0</v>
      </c>
    </row>
    <row r="178" spans="1:10" x14ac:dyDescent="0.25">
      <c r="A178" s="4" t="str">
        <f>CONCATENATE(MONTH(Tabla1[[#This Row],[Fecha]]),"-",YEAR(Tabla1[[#This Row],[Fecha]]))</f>
        <v>1-1900</v>
      </c>
      <c r="B178" s="1"/>
      <c r="C178" s="29" t="s">
        <v>24</v>
      </c>
      <c r="E178" s="2">
        <f>Tabla1[[#This Row],[SUBT IVA]]+Tabla1[[#This Row],[SUBT 0]]</f>
        <v>0</v>
      </c>
      <c r="F178" s="2"/>
      <c r="G178" s="13"/>
      <c r="H178" s="13"/>
      <c r="I178" s="2">
        <f>+Tabla1[[#This Row],[SUBT IVA]]*Tabla1[[#This Row],[%]]</f>
        <v>0</v>
      </c>
      <c r="J178" s="2">
        <f>Tabla1[[#This Row],[SUBT IVA]]+Tabla1[[#This Row],[SUBT 0]]+Tabla1[[#This Row],[IVA]]</f>
        <v>0</v>
      </c>
    </row>
    <row r="179" spans="1:10" x14ac:dyDescent="0.25">
      <c r="A179" s="4" t="str">
        <f>CONCATENATE(MONTH(Tabla1[[#This Row],[Fecha]]),"-",YEAR(Tabla1[[#This Row],[Fecha]]))</f>
        <v>1-1900</v>
      </c>
      <c r="B179" s="1"/>
      <c r="C179" s="29" t="s">
        <v>24</v>
      </c>
      <c r="E179" s="2">
        <f>Tabla1[[#This Row],[SUBT IVA]]+Tabla1[[#This Row],[SUBT 0]]</f>
        <v>0</v>
      </c>
      <c r="F179" s="2"/>
      <c r="G179" s="2"/>
      <c r="H179" s="2"/>
      <c r="I179" s="2">
        <f>+Tabla1[[#This Row],[SUBT IVA]]*Tabla1[[#This Row],[%]]</f>
        <v>0</v>
      </c>
      <c r="J179" s="2">
        <f>Tabla1[[#This Row],[SUBT IVA]]+Tabla1[[#This Row],[SUBT 0]]+Tabla1[[#This Row],[IVA]]</f>
        <v>0</v>
      </c>
    </row>
    <row r="180" spans="1:10" x14ac:dyDescent="0.25">
      <c r="A180" s="4" t="str">
        <f>CONCATENATE(MONTH(Tabla1[[#This Row],[Fecha]]),"-",YEAR(Tabla1[[#This Row],[Fecha]]))</f>
        <v>1-1900</v>
      </c>
      <c r="B180" s="1"/>
      <c r="C180" s="29" t="s">
        <v>24</v>
      </c>
      <c r="E180" s="2">
        <f>Tabla1[[#This Row],[SUBT IVA]]+Tabla1[[#This Row],[SUBT 0]]</f>
        <v>0</v>
      </c>
      <c r="F180" s="2"/>
      <c r="G180" s="2"/>
      <c r="H180" s="2"/>
      <c r="I180" s="2">
        <f>+Tabla1[[#This Row],[SUBT IVA]]*Tabla1[[#This Row],[%]]</f>
        <v>0</v>
      </c>
      <c r="J180" s="2">
        <f>Tabla1[[#This Row],[SUBT IVA]]+Tabla1[[#This Row],[SUBT 0]]+Tabla1[[#This Row],[IVA]]</f>
        <v>0</v>
      </c>
    </row>
    <row r="181" spans="1:10" x14ac:dyDescent="0.25">
      <c r="A181" s="4" t="str">
        <f>CONCATENATE(MONTH(Tabla1[[#This Row],[Fecha]]),"-",YEAR(Tabla1[[#This Row],[Fecha]]))</f>
        <v>1-1900</v>
      </c>
      <c r="B181" s="1"/>
      <c r="C181" s="29" t="s">
        <v>24</v>
      </c>
      <c r="E181" s="2">
        <f>Tabla1[[#This Row],[SUBT IVA]]+Tabla1[[#This Row],[SUBT 0]]</f>
        <v>0</v>
      </c>
      <c r="F181" s="2"/>
      <c r="G181" s="2"/>
      <c r="H181" s="2"/>
      <c r="I181" s="2">
        <f>+Tabla1[[#This Row],[SUBT IVA]]*Tabla1[[#This Row],[%]]</f>
        <v>0</v>
      </c>
      <c r="J181" s="2">
        <f>Tabla1[[#This Row],[SUBT IVA]]+Tabla1[[#This Row],[SUBT 0]]+Tabla1[[#This Row],[IVA]]</f>
        <v>0</v>
      </c>
    </row>
    <row r="182" spans="1:10" x14ac:dyDescent="0.25">
      <c r="A182" s="4" t="str">
        <f>CONCATENATE(MONTH(Tabla1[[#This Row],[Fecha]]),"-",YEAR(Tabla1[[#This Row],[Fecha]]))</f>
        <v>1-1900</v>
      </c>
      <c r="B182" s="1"/>
      <c r="C182" s="29" t="s">
        <v>24</v>
      </c>
      <c r="E182" s="2">
        <f>Tabla1[[#This Row],[SUBT IVA]]+Tabla1[[#This Row],[SUBT 0]]</f>
        <v>0</v>
      </c>
      <c r="F182" s="2"/>
      <c r="G182" s="2"/>
      <c r="H182" s="2"/>
      <c r="I182" s="2">
        <f>+Tabla1[[#This Row],[SUBT IVA]]*Tabla1[[#This Row],[%]]</f>
        <v>0</v>
      </c>
      <c r="J182" s="2">
        <f>Tabla1[[#This Row],[SUBT IVA]]+Tabla1[[#This Row],[SUBT 0]]+Tabla1[[#This Row],[IVA]]</f>
        <v>0</v>
      </c>
    </row>
    <row r="183" spans="1:10" x14ac:dyDescent="0.25">
      <c r="A183" s="4" t="str">
        <f>CONCATENATE(MONTH(Tabla1[[#This Row],[Fecha]]),"-",YEAR(Tabla1[[#This Row],[Fecha]]))</f>
        <v>1-1900</v>
      </c>
      <c r="B183" s="1"/>
      <c r="C183" s="29" t="s">
        <v>24</v>
      </c>
      <c r="E183" s="2">
        <f>Tabla1[[#This Row],[SUBT IVA]]+Tabla1[[#This Row],[SUBT 0]]</f>
        <v>0</v>
      </c>
      <c r="F183" s="2"/>
      <c r="G183" s="2"/>
      <c r="H183" s="2"/>
      <c r="I183" s="2">
        <f>+Tabla1[[#This Row],[SUBT IVA]]*Tabla1[[#This Row],[%]]</f>
        <v>0</v>
      </c>
      <c r="J183" s="2">
        <f>Tabla1[[#This Row],[SUBT IVA]]+Tabla1[[#This Row],[SUBT 0]]+Tabla1[[#This Row],[IVA]]</f>
        <v>0</v>
      </c>
    </row>
    <row r="184" spans="1:10" x14ac:dyDescent="0.25">
      <c r="A184" s="4" t="str">
        <f>CONCATENATE(MONTH(Tabla1[[#This Row],[Fecha]]),"-",YEAR(Tabla1[[#This Row],[Fecha]]))</f>
        <v>1-1900</v>
      </c>
      <c r="B184" s="1"/>
      <c r="C184" s="29" t="s">
        <v>24</v>
      </c>
      <c r="E184" s="2">
        <f>Tabla1[[#This Row],[SUBT IVA]]+Tabla1[[#This Row],[SUBT 0]]</f>
        <v>0</v>
      </c>
      <c r="F184" s="2"/>
      <c r="G184" s="2"/>
      <c r="H184" s="2"/>
      <c r="I184" s="2">
        <f>+Tabla1[[#This Row],[SUBT IVA]]*Tabla1[[#This Row],[%]]</f>
        <v>0</v>
      </c>
      <c r="J184" s="2">
        <f>Tabla1[[#This Row],[SUBT IVA]]+Tabla1[[#This Row],[SUBT 0]]+Tabla1[[#This Row],[IVA]]</f>
        <v>0</v>
      </c>
    </row>
    <row r="185" spans="1:10" x14ac:dyDescent="0.25">
      <c r="A185" s="4" t="str">
        <f>CONCATENATE(MONTH(Tabla1[[#This Row],[Fecha]]),"-",YEAR(Tabla1[[#This Row],[Fecha]]))</f>
        <v>1-1900</v>
      </c>
      <c r="B185" s="1"/>
      <c r="C185" s="29" t="s">
        <v>24</v>
      </c>
      <c r="E185" s="2">
        <f>Tabla1[[#This Row],[SUBT IVA]]+Tabla1[[#This Row],[SUBT 0]]</f>
        <v>0</v>
      </c>
      <c r="F185" s="2"/>
      <c r="G185" s="2"/>
      <c r="H185" s="2"/>
      <c r="I185" s="2">
        <f>+Tabla1[[#This Row],[SUBT IVA]]*Tabla1[[#This Row],[%]]</f>
        <v>0</v>
      </c>
      <c r="J185" s="2">
        <f>Tabla1[[#This Row],[SUBT IVA]]+Tabla1[[#This Row],[SUBT 0]]+Tabla1[[#This Row],[IVA]]</f>
        <v>0</v>
      </c>
    </row>
    <row r="186" spans="1:10" x14ac:dyDescent="0.25">
      <c r="A186" s="4" t="str">
        <f>CONCATENATE(MONTH(Tabla1[[#This Row],[Fecha]]),"-",YEAR(Tabla1[[#This Row],[Fecha]]))</f>
        <v>1-1900</v>
      </c>
      <c r="B186" s="1"/>
      <c r="C186" s="29" t="s">
        <v>24</v>
      </c>
      <c r="E186" s="2">
        <v>0</v>
      </c>
      <c r="F186" s="2"/>
      <c r="G186" s="2"/>
      <c r="H186" s="2"/>
      <c r="I186" s="2">
        <f>+Tabla1[[#This Row],[SUBT IVA]]*Tabla1[[#This Row],[%]]</f>
        <v>0</v>
      </c>
      <c r="J186" s="2">
        <f>Tabla1[[#This Row],[SUBT IVA]]+Tabla1[[#This Row],[SUBT 0]]+Tabla1[[#This Row],[IVA]]</f>
        <v>0</v>
      </c>
    </row>
    <row r="187" spans="1:10" x14ac:dyDescent="0.25">
      <c r="A187" s="4" t="str">
        <f>CONCATENATE(MONTH(Tabla1[[#This Row],[Fecha]]),"-",YEAR(Tabla1[[#This Row],[Fecha]]))</f>
        <v>1-1900</v>
      </c>
      <c r="B187" s="1"/>
      <c r="C187" s="29" t="s">
        <v>24</v>
      </c>
      <c r="E187" s="2">
        <f>Tabla1[[#This Row],[SUBT IVA]]+Tabla1[[#This Row],[SUBT 0]]</f>
        <v>0</v>
      </c>
      <c r="F187" s="2"/>
      <c r="G187" s="2"/>
      <c r="H187" s="2"/>
      <c r="I187" s="2">
        <f>+Tabla1[[#This Row],[SUBT IVA]]*Tabla1[[#This Row],[%]]</f>
        <v>0</v>
      </c>
      <c r="J187" s="2">
        <f>Tabla1[[#This Row],[SUBT IVA]]+Tabla1[[#This Row],[SUBT 0]]+Tabla1[[#This Row],[IVA]]</f>
        <v>0</v>
      </c>
    </row>
    <row r="188" spans="1:10" x14ac:dyDescent="0.25">
      <c r="A188" s="4" t="str">
        <f>CONCATENATE(MONTH(Tabla1[[#This Row],[Fecha]]),"-",YEAR(Tabla1[[#This Row],[Fecha]]))</f>
        <v>1-1900</v>
      </c>
      <c r="B188" s="1"/>
      <c r="C188" s="29" t="s">
        <v>24</v>
      </c>
      <c r="E188" s="2">
        <f>Tabla1[[#This Row],[SUBT IVA]]+Tabla1[[#This Row],[SUBT 0]]</f>
        <v>0</v>
      </c>
      <c r="F188" s="2"/>
      <c r="G188" s="2"/>
      <c r="H188" s="2"/>
      <c r="I188" s="2">
        <f>+Tabla1[[#This Row],[SUBT IVA]]*Tabla1[[#This Row],[%]]</f>
        <v>0</v>
      </c>
      <c r="J188" s="2">
        <f>Tabla1[[#This Row],[SUBT IVA]]+Tabla1[[#This Row],[SUBT 0]]+Tabla1[[#This Row],[IVA]]</f>
        <v>0</v>
      </c>
    </row>
    <row r="189" spans="1:10" x14ac:dyDescent="0.25">
      <c r="A189" s="4" t="str">
        <f>CONCATENATE(MONTH(Tabla1[[#This Row],[Fecha]]),"-",YEAR(Tabla1[[#This Row],[Fecha]]))</f>
        <v>1-1900</v>
      </c>
      <c r="B189" s="1"/>
      <c r="C189" s="29" t="s">
        <v>24</v>
      </c>
      <c r="E189" s="2">
        <f>Tabla1[[#This Row],[SUBT IVA]]+Tabla1[[#This Row],[SUBT 0]]</f>
        <v>0</v>
      </c>
      <c r="F189" s="2"/>
      <c r="G189" s="2"/>
      <c r="H189" s="2"/>
      <c r="I189" s="2">
        <f>+Tabla1[[#This Row],[SUBT IVA]]*Tabla1[[#This Row],[%]]</f>
        <v>0</v>
      </c>
      <c r="J189" s="2">
        <f>Tabla1[[#This Row],[SUBT IVA]]+Tabla1[[#This Row],[SUBT 0]]+Tabla1[[#This Row],[IVA]]</f>
        <v>0</v>
      </c>
    </row>
    <row r="190" spans="1:10" x14ac:dyDescent="0.25">
      <c r="A190" s="4" t="str">
        <f>CONCATENATE(MONTH(Tabla1[[#This Row],[Fecha]]),"-",YEAR(Tabla1[[#This Row],[Fecha]]))</f>
        <v>1-1900</v>
      </c>
      <c r="B190" s="1"/>
      <c r="C190" s="29" t="s">
        <v>24</v>
      </c>
      <c r="E190" s="2">
        <f>Tabla1[[#This Row],[SUBT IVA]]+Tabla1[[#This Row],[SUBT 0]]</f>
        <v>0</v>
      </c>
      <c r="F190" s="2"/>
      <c r="G190" s="2"/>
      <c r="H190" s="2"/>
      <c r="I190" s="2">
        <f>+Tabla1[[#This Row],[SUBT IVA]]*Tabla1[[#This Row],[%]]</f>
        <v>0</v>
      </c>
      <c r="J190" s="2">
        <f>Tabla1[[#This Row],[SUBT IVA]]+Tabla1[[#This Row],[SUBT 0]]+Tabla1[[#This Row],[IVA]]</f>
        <v>0</v>
      </c>
    </row>
    <row r="191" spans="1:10" x14ac:dyDescent="0.25">
      <c r="A191" s="4" t="str">
        <f>CONCATENATE(MONTH(Tabla1[[#This Row],[Fecha]]),"-",YEAR(Tabla1[[#This Row],[Fecha]]))</f>
        <v>1-1900</v>
      </c>
      <c r="B191" s="1"/>
      <c r="C191" s="29" t="s">
        <v>24</v>
      </c>
      <c r="E191" s="2">
        <f>Tabla1[[#This Row],[SUBT IVA]]+Tabla1[[#This Row],[SUBT 0]]</f>
        <v>0</v>
      </c>
      <c r="F191" s="2"/>
      <c r="G191" s="2"/>
      <c r="H191" s="2"/>
      <c r="I191" s="2">
        <f>+Tabla1[[#This Row],[SUBT IVA]]*Tabla1[[#This Row],[%]]</f>
        <v>0</v>
      </c>
      <c r="J191" s="2">
        <f>Tabla1[[#This Row],[SUBT IVA]]+Tabla1[[#This Row],[SUBT 0]]+Tabla1[[#This Row],[IVA]]</f>
        <v>0</v>
      </c>
    </row>
    <row r="192" spans="1:10" x14ac:dyDescent="0.25">
      <c r="A192" s="4" t="str">
        <f>CONCATENATE(MONTH(Tabla1[[#This Row],[Fecha]]),"-",YEAR(Tabla1[[#This Row],[Fecha]]))</f>
        <v>1-1900</v>
      </c>
      <c r="B192" s="1"/>
      <c r="C192" s="29" t="s">
        <v>24</v>
      </c>
      <c r="E192" s="2">
        <f>Tabla1[[#This Row],[SUBT IVA]]+Tabla1[[#This Row],[SUBT 0]]</f>
        <v>0</v>
      </c>
      <c r="F192" s="2"/>
      <c r="G192" s="2"/>
      <c r="H192" s="2"/>
      <c r="I192" s="2">
        <f>+Tabla1[[#This Row],[SUBT IVA]]*Tabla1[[#This Row],[%]]</f>
        <v>0</v>
      </c>
      <c r="J192" s="2">
        <f>Tabla1[[#This Row],[SUBT IVA]]+Tabla1[[#This Row],[SUBT 0]]+Tabla1[[#This Row],[IVA]]</f>
        <v>0</v>
      </c>
    </row>
    <row r="193" spans="1:10" x14ac:dyDescent="0.25">
      <c r="A193" s="4" t="str">
        <f>CONCATENATE(MONTH(Tabla1[[#This Row],[Fecha]]),"-",YEAR(Tabla1[[#This Row],[Fecha]]))</f>
        <v>1-1900</v>
      </c>
      <c r="B193" s="1"/>
      <c r="C193" s="29" t="s">
        <v>24</v>
      </c>
      <c r="E193" s="2">
        <f>Tabla1[[#This Row],[SUBT IVA]]+Tabla1[[#This Row],[SUBT 0]]</f>
        <v>0</v>
      </c>
      <c r="F193" s="2"/>
      <c r="G193" s="2"/>
      <c r="H193" s="2"/>
      <c r="I193" s="2">
        <f>+Tabla1[[#This Row],[SUBT IVA]]*Tabla1[[#This Row],[%]]</f>
        <v>0</v>
      </c>
      <c r="J193" s="2">
        <f>Tabla1[[#This Row],[SUBT IVA]]+Tabla1[[#This Row],[SUBT 0]]+Tabla1[[#This Row],[IVA]]</f>
        <v>0</v>
      </c>
    </row>
    <row r="194" spans="1:10" x14ac:dyDescent="0.25">
      <c r="A194" s="4" t="str">
        <f>CONCATENATE(MONTH(Tabla1[[#This Row],[Fecha]]),"-",YEAR(Tabla1[[#This Row],[Fecha]]))</f>
        <v>1-1900</v>
      </c>
      <c r="B194" s="1"/>
      <c r="C194" s="29" t="s">
        <v>24</v>
      </c>
      <c r="E194" s="2">
        <f>Tabla1[[#This Row],[SUBT IVA]]+Tabla1[[#This Row],[SUBT 0]]</f>
        <v>0</v>
      </c>
      <c r="F194" s="2"/>
      <c r="G194" s="2"/>
      <c r="H194" s="2"/>
      <c r="I194" s="2">
        <f>+Tabla1[[#This Row],[SUBT IVA]]*Tabla1[[#This Row],[%]]</f>
        <v>0</v>
      </c>
      <c r="J194" s="2">
        <f>Tabla1[[#This Row],[SUBT IVA]]+Tabla1[[#This Row],[SUBT 0]]+Tabla1[[#This Row],[IVA]]</f>
        <v>0</v>
      </c>
    </row>
    <row r="195" spans="1:10" x14ac:dyDescent="0.25">
      <c r="A195" s="4" t="str">
        <f>CONCATENATE(MONTH(Tabla1[[#This Row],[Fecha]]),"-",YEAR(Tabla1[[#This Row],[Fecha]]))</f>
        <v>1-1900</v>
      </c>
      <c r="B195" s="1"/>
      <c r="C195" s="29" t="s">
        <v>24</v>
      </c>
      <c r="E195" s="2">
        <f>Tabla1[[#This Row],[SUBT IVA]]+Tabla1[[#This Row],[SUBT 0]]</f>
        <v>0</v>
      </c>
      <c r="F195" s="2"/>
      <c r="G195" s="2"/>
      <c r="H195" s="2"/>
      <c r="I195" s="2">
        <f>+Tabla1[[#This Row],[SUBT IVA]]*Tabla1[[#This Row],[%]]</f>
        <v>0</v>
      </c>
      <c r="J195" s="2">
        <f>Tabla1[[#This Row],[SUBT IVA]]+Tabla1[[#This Row],[SUBT 0]]+Tabla1[[#This Row],[IVA]]</f>
        <v>0</v>
      </c>
    </row>
    <row r="196" spans="1:10" x14ac:dyDescent="0.25">
      <c r="A196" s="4" t="str">
        <f>CONCATENATE(MONTH(Tabla1[[#This Row],[Fecha]]),"-",YEAR(Tabla1[[#This Row],[Fecha]]))</f>
        <v>1-1900</v>
      </c>
      <c r="B196" s="1"/>
      <c r="C196" s="29" t="s">
        <v>24</v>
      </c>
      <c r="E196" s="2">
        <f>Tabla1[[#This Row],[SUBT IVA]]+Tabla1[[#This Row],[SUBT 0]]</f>
        <v>0</v>
      </c>
      <c r="F196" s="2"/>
      <c r="G196" s="2"/>
      <c r="H196" s="2"/>
      <c r="I196" s="2">
        <f>+Tabla1[[#This Row],[SUBT IVA]]*Tabla1[[#This Row],[%]]</f>
        <v>0</v>
      </c>
      <c r="J196" s="2">
        <f>Tabla1[[#This Row],[SUBT IVA]]+Tabla1[[#This Row],[SUBT 0]]+Tabla1[[#This Row],[IVA]]</f>
        <v>0</v>
      </c>
    </row>
    <row r="197" spans="1:10" x14ac:dyDescent="0.25">
      <c r="A197" s="4" t="str">
        <f>CONCATENATE(MONTH(Tabla1[[#This Row],[Fecha]]),"-",YEAR(Tabla1[[#This Row],[Fecha]]))</f>
        <v>1-1900</v>
      </c>
      <c r="B197" s="1"/>
      <c r="C197" s="29" t="s">
        <v>24</v>
      </c>
      <c r="E197" s="2">
        <f>Tabla1[[#This Row],[SUBT IVA]]+Tabla1[[#This Row],[SUBT 0]]</f>
        <v>0</v>
      </c>
      <c r="F197" s="2"/>
      <c r="G197" s="2"/>
      <c r="H197" s="2"/>
      <c r="I197" s="2">
        <f>+Tabla1[[#This Row],[SUBT IVA]]*Tabla1[[#This Row],[%]]</f>
        <v>0</v>
      </c>
      <c r="J197" s="2">
        <f>Tabla1[[#This Row],[SUBT IVA]]+Tabla1[[#This Row],[SUBT 0]]+Tabla1[[#This Row],[IVA]]</f>
        <v>0</v>
      </c>
    </row>
    <row r="198" spans="1:10" x14ac:dyDescent="0.25">
      <c r="A198" s="4" t="str">
        <f>CONCATENATE(MONTH(Tabla1[[#This Row],[Fecha]]),"-",YEAR(Tabla1[[#This Row],[Fecha]]))</f>
        <v>1-1900</v>
      </c>
      <c r="B198" s="1"/>
      <c r="C198" s="29" t="s">
        <v>24</v>
      </c>
      <c r="E198" s="2">
        <f>Tabla1[[#This Row],[SUBT IVA]]+Tabla1[[#This Row],[SUBT 0]]</f>
        <v>0</v>
      </c>
      <c r="F198" s="2"/>
      <c r="G198" s="15"/>
      <c r="H198" s="15"/>
      <c r="I198" s="2">
        <f>+Tabla1[[#This Row],[SUBT IVA]]*Tabla1[[#This Row],[%]]</f>
        <v>0</v>
      </c>
      <c r="J198" s="2">
        <f>Tabla1[[#This Row],[SUBT IVA]]+Tabla1[[#This Row],[SUBT 0]]+Tabla1[[#This Row],[IVA]]</f>
        <v>0</v>
      </c>
    </row>
    <row r="199" spans="1:10" x14ac:dyDescent="0.25">
      <c r="A199" s="4" t="str">
        <f>CONCATENATE(MONTH(Tabla1[[#This Row],[Fecha]]),"-",YEAR(Tabla1[[#This Row],[Fecha]]))</f>
        <v>1-1900</v>
      </c>
      <c r="B199" s="1"/>
      <c r="C199" s="29" t="s">
        <v>24</v>
      </c>
      <c r="E199" s="2">
        <f>Tabla1[[#This Row],[SUBT IVA]]+Tabla1[[#This Row],[SUBT 0]]</f>
        <v>0</v>
      </c>
      <c r="F199" s="2"/>
      <c r="G199" s="2"/>
      <c r="H199" s="2"/>
      <c r="I199" s="2">
        <f>+Tabla1[[#This Row],[SUBT IVA]]*Tabla1[[#This Row],[%]]</f>
        <v>0</v>
      </c>
      <c r="J199" s="2">
        <f>Tabla1[[#This Row],[SUBT IVA]]+Tabla1[[#This Row],[SUBT 0]]+Tabla1[[#This Row],[IVA]]</f>
        <v>0</v>
      </c>
    </row>
    <row r="200" spans="1:10" x14ac:dyDescent="0.25">
      <c r="A200" s="4" t="str">
        <f>CONCATENATE(MONTH(Tabla1[[#This Row],[Fecha]]),"-",YEAR(Tabla1[[#This Row],[Fecha]]))</f>
        <v>1-1900</v>
      </c>
      <c r="B200" s="1"/>
      <c r="C200" s="29" t="s">
        <v>24</v>
      </c>
      <c r="E200" s="2">
        <f>Tabla1[[#This Row],[SUBT IVA]]+Tabla1[[#This Row],[SUBT 0]]</f>
        <v>0</v>
      </c>
      <c r="F200" s="2"/>
      <c r="G200" s="15"/>
      <c r="H200" s="15"/>
      <c r="I200" s="2">
        <f>+Tabla1[[#This Row],[SUBT IVA]]*Tabla1[[#This Row],[%]]</f>
        <v>0</v>
      </c>
      <c r="J200" s="2">
        <f>Tabla1[[#This Row],[SUBT IVA]]+Tabla1[[#This Row],[SUBT 0]]+Tabla1[[#This Row],[IVA]]</f>
        <v>0</v>
      </c>
    </row>
    <row r="201" spans="1:10" x14ac:dyDescent="0.25">
      <c r="A201" s="4" t="str">
        <f>CONCATENATE(MONTH(Tabla1[[#This Row],[Fecha]]),"-",YEAR(Tabla1[[#This Row],[Fecha]]))</f>
        <v>1-1900</v>
      </c>
      <c r="B201" s="1"/>
      <c r="C201" s="29" t="s">
        <v>24</v>
      </c>
      <c r="E201" s="2">
        <f>Tabla1[[#This Row],[SUBT IVA]]+Tabla1[[#This Row],[SUBT 0]]</f>
        <v>0</v>
      </c>
      <c r="F201" s="2"/>
      <c r="G201" s="2"/>
      <c r="H201" s="2"/>
      <c r="I201" s="2">
        <f>+Tabla1[[#This Row],[SUBT IVA]]*Tabla1[[#This Row],[%]]</f>
        <v>0</v>
      </c>
      <c r="J201" s="2">
        <f>Tabla1[[#This Row],[SUBT IVA]]+Tabla1[[#This Row],[SUBT 0]]+Tabla1[[#This Row],[IVA]]</f>
        <v>0</v>
      </c>
    </row>
    <row r="202" spans="1:10" x14ac:dyDescent="0.25">
      <c r="A202" s="4" t="str">
        <f>CONCATENATE(MONTH(Tabla1[[#This Row],[Fecha]]),"-",YEAR(Tabla1[[#This Row],[Fecha]]))</f>
        <v>1-1900</v>
      </c>
      <c r="B202" s="1"/>
      <c r="C202" s="29" t="s">
        <v>24</v>
      </c>
      <c r="E202" s="2">
        <f>Tabla1[[#This Row],[SUBT IVA]]+Tabla1[[#This Row],[SUBT 0]]</f>
        <v>0</v>
      </c>
      <c r="F202" s="2"/>
      <c r="G202" s="2"/>
      <c r="H202" s="2"/>
      <c r="I202" s="2">
        <f>+Tabla1[[#This Row],[SUBT IVA]]*Tabla1[[#This Row],[%]]</f>
        <v>0</v>
      </c>
      <c r="J202" s="2">
        <f>Tabla1[[#This Row],[SUBT IVA]]+Tabla1[[#This Row],[SUBT 0]]+Tabla1[[#This Row],[IVA]]</f>
        <v>0</v>
      </c>
    </row>
    <row r="203" spans="1:10" x14ac:dyDescent="0.25">
      <c r="A203" s="4" t="str">
        <f>CONCATENATE(MONTH(Tabla1[[#This Row],[Fecha]]),"-",YEAR(Tabla1[[#This Row],[Fecha]]))</f>
        <v>1-1900</v>
      </c>
      <c r="B203" s="1"/>
      <c r="C203" s="29" t="s">
        <v>24</v>
      </c>
      <c r="E203" s="2">
        <f>Tabla1[[#This Row],[SUBT IVA]]+Tabla1[[#This Row],[SUBT 0]]</f>
        <v>0</v>
      </c>
      <c r="F203" s="2"/>
      <c r="G203" s="15"/>
      <c r="H203" s="15"/>
      <c r="I203" s="2">
        <f>+Tabla1[[#This Row],[SUBT IVA]]*Tabla1[[#This Row],[%]]</f>
        <v>0</v>
      </c>
      <c r="J203" s="2">
        <f>Tabla1[[#This Row],[SUBT IVA]]+Tabla1[[#This Row],[SUBT 0]]+Tabla1[[#This Row],[IVA]]</f>
        <v>0</v>
      </c>
    </row>
    <row r="204" spans="1:10" x14ac:dyDescent="0.25">
      <c r="A204" s="4" t="str">
        <f>CONCATENATE(MONTH(Tabla1[[#This Row],[Fecha]]),"-",YEAR(Tabla1[[#This Row],[Fecha]]))</f>
        <v>1-1900</v>
      </c>
      <c r="B204" s="1"/>
      <c r="C204" s="29" t="s">
        <v>24</v>
      </c>
      <c r="E204" s="2">
        <f>Tabla1[[#This Row],[SUBT IVA]]+Tabla1[[#This Row],[SUBT 0]]</f>
        <v>0</v>
      </c>
      <c r="F204" s="2"/>
      <c r="G204" s="2"/>
      <c r="H204" s="2"/>
      <c r="I204" s="2">
        <f>+Tabla1[[#This Row],[SUBT IVA]]*Tabla1[[#This Row],[%]]</f>
        <v>0</v>
      </c>
      <c r="J204" s="2">
        <f>Tabla1[[#This Row],[SUBT IVA]]+Tabla1[[#This Row],[SUBT 0]]+Tabla1[[#This Row],[IVA]]</f>
        <v>0</v>
      </c>
    </row>
    <row r="205" spans="1:10" x14ac:dyDescent="0.25">
      <c r="A205" s="4" t="str">
        <f>CONCATENATE(MONTH(Tabla1[[#This Row],[Fecha]]),"-",YEAR(Tabla1[[#This Row],[Fecha]]))</f>
        <v>1-1900</v>
      </c>
      <c r="B205" s="1"/>
      <c r="C205" s="29" t="s">
        <v>24</v>
      </c>
      <c r="E205" s="2">
        <f>Tabla1[[#This Row],[SUBT IVA]]+Tabla1[[#This Row],[SUBT 0]]</f>
        <v>0</v>
      </c>
      <c r="F205" s="2"/>
      <c r="G205" s="15"/>
      <c r="H205" s="15"/>
      <c r="I205" s="2">
        <f>+Tabla1[[#This Row],[SUBT IVA]]*Tabla1[[#This Row],[%]]</f>
        <v>0</v>
      </c>
      <c r="J205" s="2">
        <f>Tabla1[[#This Row],[SUBT IVA]]+Tabla1[[#This Row],[SUBT 0]]+Tabla1[[#This Row],[IVA]]</f>
        <v>0</v>
      </c>
    </row>
    <row r="206" spans="1:10" x14ac:dyDescent="0.25">
      <c r="A206" s="4" t="str">
        <f>CONCATENATE(MONTH(Tabla1[[#This Row],[Fecha]]),"-",YEAR(Tabla1[[#This Row],[Fecha]]))</f>
        <v>1-1900</v>
      </c>
      <c r="B206" s="1"/>
      <c r="C206" s="29" t="s">
        <v>24</v>
      </c>
      <c r="E206" s="2">
        <f>Tabla1[[#This Row],[SUBT IVA]]+Tabla1[[#This Row],[SUBT 0]]</f>
        <v>0</v>
      </c>
      <c r="F206" s="2"/>
      <c r="G206" s="15"/>
      <c r="H206" s="15"/>
      <c r="I206" s="2">
        <f>+Tabla1[[#This Row],[SUBT IVA]]*Tabla1[[#This Row],[%]]</f>
        <v>0</v>
      </c>
      <c r="J206" s="2">
        <f>Tabla1[[#This Row],[SUBT IVA]]+Tabla1[[#This Row],[SUBT 0]]+Tabla1[[#This Row],[IVA]]</f>
        <v>0</v>
      </c>
    </row>
    <row r="207" spans="1:10" x14ac:dyDescent="0.25">
      <c r="A207" s="4" t="str">
        <f>CONCATENATE(MONTH(Tabla1[[#This Row],[Fecha]]),"-",YEAR(Tabla1[[#This Row],[Fecha]]))</f>
        <v>1-1900</v>
      </c>
      <c r="B207" s="1"/>
      <c r="C207" s="29" t="s">
        <v>24</v>
      </c>
      <c r="E207" s="2">
        <f>Tabla1[[#This Row],[SUBT IVA]]+Tabla1[[#This Row],[SUBT 0]]</f>
        <v>0</v>
      </c>
      <c r="F207" s="2"/>
      <c r="G207" s="15"/>
      <c r="H207" s="15"/>
      <c r="I207" s="2">
        <f>+Tabla1[[#This Row],[SUBT IVA]]*Tabla1[[#This Row],[%]]</f>
        <v>0</v>
      </c>
      <c r="J207" s="2">
        <f>Tabla1[[#This Row],[SUBT IVA]]+Tabla1[[#This Row],[SUBT 0]]+Tabla1[[#This Row],[IVA]]</f>
        <v>0</v>
      </c>
    </row>
    <row r="208" spans="1:10" x14ac:dyDescent="0.25">
      <c r="A208" s="4" t="str">
        <f>CONCATENATE(MONTH(Tabla1[[#This Row],[Fecha]]),"-",YEAR(Tabla1[[#This Row],[Fecha]]))</f>
        <v>1-1900</v>
      </c>
      <c r="B208" s="1"/>
      <c r="C208" s="29" t="s">
        <v>24</v>
      </c>
      <c r="E208" s="2">
        <f>Tabla1[[#This Row],[SUBT IVA]]+Tabla1[[#This Row],[SUBT 0]]</f>
        <v>0</v>
      </c>
      <c r="F208" s="2"/>
      <c r="G208" s="15"/>
      <c r="H208" s="15"/>
      <c r="I208" s="2">
        <f>+Tabla1[[#This Row],[SUBT IVA]]*Tabla1[[#This Row],[%]]</f>
        <v>0</v>
      </c>
      <c r="J208" s="2">
        <f>Tabla1[[#This Row],[SUBT IVA]]+Tabla1[[#This Row],[SUBT 0]]+Tabla1[[#This Row],[IVA]]</f>
        <v>0</v>
      </c>
    </row>
    <row r="209" spans="1:10" x14ac:dyDescent="0.25">
      <c r="A209" s="4" t="str">
        <f>CONCATENATE(MONTH(Tabla1[[#This Row],[Fecha]]),"-",YEAR(Tabla1[[#This Row],[Fecha]]))</f>
        <v>1-1900</v>
      </c>
      <c r="B209" s="1"/>
      <c r="C209" s="29" t="s">
        <v>24</v>
      </c>
      <c r="E209" s="2">
        <f>Tabla1[[#This Row],[SUBT IVA]]+Tabla1[[#This Row],[SUBT 0]]</f>
        <v>0</v>
      </c>
      <c r="F209" s="2"/>
      <c r="G209" s="15"/>
      <c r="H209" s="15"/>
      <c r="I209" s="2">
        <f>+Tabla1[[#This Row],[SUBT IVA]]*Tabla1[[#This Row],[%]]</f>
        <v>0</v>
      </c>
      <c r="J209" s="2">
        <f>Tabla1[[#This Row],[SUBT IVA]]+Tabla1[[#This Row],[SUBT 0]]+Tabla1[[#This Row],[IVA]]</f>
        <v>0</v>
      </c>
    </row>
    <row r="210" spans="1:10" x14ac:dyDescent="0.25">
      <c r="A210" s="4" t="str">
        <f>CONCATENATE(MONTH(Tabla1[[#This Row],[Fecha]]),"-",YEAR(Tabla1[[#This Row],[Fecha]]))</f>
        <v>1-1900</v>
      </c>
      <c r="B210" s="1"/>
      <c r="C210" s="29" t="s">
        <v>24</v>
      </c>
      <c r="E210" s="2">
        <f>Tabla1[[#This Row],[SUBT IVA]]+Tabla1[[#This Row],[SUBT 0]]</f>
        <v>0</v>
      </c>
      <c r="F210" s="2"/>
      <c r="G210" s="15"/>
      <c r="H210" s="15"/>
      <c r="I210" s="2">
        <f>+Tabla1[[#This Row],[SUBT IVA]]*Tabla1[[#This Row],[%]]</f>
        <v>0</v>
      </c>
      <c r="J210" s="2">
        <f>Tabla1[[#This Row],[SUBT IVA]]+Tabla1[[#This Row],[SUBT 0]]+Tabla1[[#This Row],[IVA]]</f>
        <v>0</v>
      </c>
    </row>
    <row r="211" spans="1:10" x14ac:dyDescent="0.25">
      <c r="A211" s="4" t="str">
        <f>CONCATENATE(MONTH(Tabla1[[#This Row],[Fecha]]),"-",YEAR(Tabla1[[#This Row],[Fecha]]))</f>
        <v>1-1900</v>
      </c>
      <c r="B211" s="1"/>
      <c r="C211" s="29" t="s">
        <v>24</v>
      </c>
      <c r="E211" s="2">
        <f>Tabla1[[#This Row],[SUBT IVA]]+Tabla1[[#This Row],[SUBT 0]]</f>
        <v>0</v>
      </c>
      <c r="F211" s="2"/>
      <c r="G211" s="15"/>
      <c r="H211" s="15"/>
      <c r="I211" s="2">
        <f>+Tabla1[[#This Row],[SUBT IVA]]*Tabla1[[#This Row],[%]]</f>
        <v>0</v>
      </c>
      <c r="J211" s="2">
        <f>Tabla1[[#This Row],[SUBT IVA]]+Tabla1[[#This Row],[SUBT 0]]+Tabla1[[#This Row],[IVA]]</f>
        <v>0</v>
      </c>
    </row>
    <row r="212" spans="1:10" x14ac:dyDescent="0.25">
      <c r="A212" s="4" t="str">
        <f>CONCATENATE(MONTH(Tabla1[[#This Row],[Fecha]]),"-",YEAR(Tabla1[[#This Row],[Fecha]]))</f>
        <v>1-1900</v>
      </c>
      <c r="B212" s="1"/>
      <c r="C212" s="29" t="s">
        <v>24</v>
      </c>
      <c r="E212" s="2">
        <f>Tabla1[[#This Row],[SUBT IVA]]+Tabla1[[#This Row],[SUBT 0]]</f>
        <v>0</v>
      </c>
      <c r="F212" s="2"/>
      <c r="G212" s="15"/>
      <c r="H212" s="15"/>
      <c r="I212" s="2">
        <f>+Tabla1[[#This Row],[SUBT IVA]]*Tabla1[[#This Row],[%]]</f>
        <v>0</v>
      </c>
      <c r="J212" s="2">
        <f>Tabla1[[#This Row],[SUBT IVA]]+Tabla1[[#This Row],[SUBT 0]]+Tabla1[[#This Row],[IVA]]</f>
        <v>0</v>
      </c>
    </row>
    <row r="213" spans="1:10" x14ac:dyDescent="0.25">
      <c r="A213" s="4" t="str">
        <f>CONCATENATE(MONTH(Tabla1[[#This Row],[Fecha]]),"-",YEAR(Tabla1[[#This Row],[Fecha]]))</f>
        <v>1-1900</v>
      </c>
      <c r="B213" s="1"/>
      <c r="C213" s="29" t="s">
        <v>24</v>
      </c>
      <c r="E213" s="2">
        <f>Tabla1[[#This Row],[SUBT IVA]]+Tabla1[[#This Row],[SUBT 0]]</f>
        <v>0</v>
      </c>
      <c r="F213" s="2"/>
      <c r="G213" s="15"/>
      <c r="H213" s="15"/>
      <c r="I213" s="2">
        <f>+Tabla1[[#This Row],[SUBT IVA]]*Tabla1[[#This Row],[%]]</f>
        <v>0</v>
      </c>
      <c r="J213" s="2">
        <f>Tabla1[[#This Row],[SUBT IVA]]+Tabla1[[#This Row],[SUBT 0]]+Tabla1[[#This Row],[IVA]]</f>
        <v>0</v>
      </c>
    </row>
    <row r="214" spans="1:10" x14ac:dyDescent="0.25">
      <c r="A214" s="4" t="str">
        <f>CONCATENATE(MONTH(Tabla1[[#This Row],[Fecha]]),"-",YEAR(Tabla1[[#This Row],[Fecha]]))</f>
        <v>1-1900</v>
      </c>
      <c r="B214" s="1"/>
      <c r="C214" s="29" t="s">
        <v>24</v>
      </c>
      <c r="E214" s="2">
        <f>Tabla1[[#This Row],[SUBT IVA]]+Tabla1[[#This Row],[SUBT 0]]</f>
        <v>0</v>
      </c>
      <c r="F214" s="2"/>
      <c r="G214" s="15"/>
      <c r="H214" s="15"/>
      <c r="I214" s="2">
        <f>+Tabla1[[#This Row],[SUBT IVA]]*Tabla1[[#This Row],[%]]</f>
        <v>0</v>
      </c>
      <c r="J214" s="2">
        <f>Tabla1[[#This Row],[SUBT IVA]]+Tabla1[[#This Row],[SUBT 0]]+Tabla1[[#This Row],[IVA]]</f>
        <v>0</v>
      </c>
    </row>
    <row r="215" spans="1:10" x14ac:dyDescent="0.25">
      <c r="A215" s="4" t="str">
        <f>CONCATENATE(MONTH(Tabla1[[#This Row],[Fecha]]),"-",YEAR(Tabla1[[#This Row],[Fecha]]))</f>
        <v>1-1900</v>
      </c>
      <c r="B215" s="1"/>
      <c r="C215" s="29" t="s">
        <v>24</v>
      </c>
      <c r="E215" s="2">
        <f>Tabla1[[#This Row],[SUBT IVA]]+Tabla1[[#This Row],[SUBT 0]]</f>
        <v>0</v>
      </c>
      <c r="F215" s="2"/>
      <c r="G215" s="15"/>
      <c r="H215" s="15"/>
      <c r="I215" s="2">
        <f>+Tabla1[[#This Row],[SUBT IVA]]*Tabla1[[#This Row],[%]]</f>
        <v>0</v>
      </c>
      <c r="J215" s="2">
        <f>Tabla1[[#This Row],[SUBT IVA]]+Tabla1[[#This Row],[SUBT 0]]+Tabla1[[#This Row],[IVA]]</f>
        <v>0</v>
      </c>
    </row>
    <row r="216" spans="1:10" x14ac:dyDescent="0.25">
      <c r="A216" s="4" t="str">
        <f>CONCATENATE(MONTH(Tabla1[[#This Row],[Fecha]]),"-",YEAR(Tabla1[[#This Row],[Fecha]]))</f>
        <v>1-1900</v>
      </c>
      <c r="B216" s="1"/>
      <c r="C216" s="29" t="s">
        <v>24</v>
      </c>
      <c r="E216" s="2">
        <f>Tabla1[[#This Row],[SUBT IVA]]+Tabla1[[#This Row],[SUBT 0]]</f>
        <v>0</v>
      </c>
      <c r="F216" s="2"/>
      <c r="G216" s="15"/>
      <c r="H216" s="15"/>
      <c r="I216" s="2">
        <f>+Tabla1[[#This Row],[SUBT IVA]]*Tabla1[[#This Row],[%]]</f>
        <v>0</v>
      </c>
      <c r="J216" s="2">
        <f>Tabla1[[#This Row],[SUBT IVA]]+Tabla1[[#This Row],[SUBT 0]]+Tabla1[[#This Row],[IVA]]</f>
        <v>0</v>
      </c>
    </row>
    <row r="217" spans="1:10" x14ac:dyDescent="0.25">
      <c r="A217" s="4" t="str">
        <f>CONCATENATE(MONTH(Tabla1[[#This Row],[Fecha]]),"-",YEAR(Tabla1[[#This Row],[Fecha]]))</f>
        <v>1-1900</v>
      </c>
      <c r="B217" s="1"/>
      <c r="C217" s="29" t="s">
        <v>24</v>
      </c>
      <c r="E217" s="2">
        <f>Tabla1[[#This Row],[SUBT IVA]]+Tabla1[[#This Row],[SUBT 0]]</f>
        <v>0</v>
      </c>
      <c r="F217" s="2"/>
      <c r="G217" s="15"/>
      <c r="H217" s="15"/>
      <c r="I217" s="2">
        <f>+Tabla1[[#This Row],[SUBT IVA]]*Tabla1[[#This Row],[%]]</f>
        <v>0</v>
      </c>
      <c r="J217" s="2">
        <f>Tabla1[[#This Row],[SUBT IVA]]+Tabla1[[#This Row],[SUBT 0]]+Tabla1[[#This Row],[IVA]]</f>
        <v>0</v>
      </c>
    </row>
    <row r="218" spans="1:10" x14ac:dyDescent="0.25">
      <c r="A218" s="4" t="str">
        <f>CONCATENATE(MONTH(Tabla1[[#This Row],[Fecha]]),"-",YEAR(Tabla1[[#This Row],[Fecha]]))</f>
        <v>1-1900</v>
      </c>
      <c r="B218" s="1"/>
      <c r="C218" s="29" t="s">
        <v>24</v>
      </c>
      <c r="E218" s="2">
        <f>Tabla1[[#This Row],[SUBT IVA]]+Tabla1[[#This Row],[SUBT 0]]</f>
        <v>0</v>
      </c>
      <c r="F218" s="2"/>
      <c r="G218" s="15"/>
      <c r="H218" s="15"/>
      <c r="I218" s="2">
        <f>+Tabla1[[#This Row],[SUBT IVA]]*Tabla1[[#This Row],[%]]</f>
        <v>0</v>
      </c>
      <c r="J218" s="2">
        <f>Tabla1[[#This Row],[SUBT IVA]]+Tabla1[[#This Row],[SUBT 0]]+Tabla1[[#This Row],[IVA]]</f>
        <v>0</v>
      </c>
    </row>
    <row r="219" spans="1:10" x14ac:dyDescent="0.25">
      <c r="A219" s="4" t="str">
        <f>CONCATENATE(MONTH(Tabla1[[#This Row],[Fecha]]),"-",YEAR(Tabla1[[#This Row],[Fecha]]))</f>
        <v>1-1900</v>
      </c>
      <c r="B219" s="1"/>
      <c r="C219" s="29" t="s">
        <v>24</v>
      </c>
      <c r="E219" s="2">
        <f>Tabla1[[#This Row],[SUBT IVA]]+Tabla1[[#This Row],[SUBT 0]]</f>
        <v>0</v>
      </c>
      <c r="F219" s="2"/>
      <c r="G219" s="15"/>
      <c r="H219" s="15"/>
      <c r="I219" s="2">
        <f>+Tabla1[[#This Row],[SUBT IVA]]*Tabla1[[#This Row],[%]]</f>
        <v>0</v>
      </c>
      <c r="J219" s="2">
        <f>Tabla1[[#This Row],[SUBT IVA]]+Tabla1[[#This Row],[SUBT 0]]+Tabla1[[#This Row],[IVA]]</f>
        <v>0</v>
      </c>
    </row>
    <row r="220" spans="1:10" x14ac:dyDescent="0.25">
      <c r="A220" s="4" t="str">
        <f>CONCATENATE(MONTH(Tabla1[[#This Row],[Fecha]]),"-",YEAR(Tabla1[[#This Row],[Fecha]]))</f>
        <v>1-1900</v>
      </c>
      <c r="B220" s="1"/>
      <c r="C220" s="29" t="s">
        <v>24</v>
      </c>
      <c r="E220" s="2">
        <f>Tabla1[[#This Row],[SUBT IVA]]+Tabla1[[#This Row],[SUBT 0]]</f>
        <v>0</v>
      </c>
      <c r="F220" s="2"/>
      <c r="G220" s="15"/>
      <c r="H220" s="15"/>
      <c r="I220" s="2">
        <f>+Tabla1[[#This Row],[SUBT IVA]]*Tabla1[[#This Row],[%]]</f>
        <v>0</v>
      </c>
      <c r="J220" s="2">
        <f>Tabla1[[#This Row],[SUBT IVA]]+Tabla1[[#This Row],[SUBT 0]]+Tabla1[[#This Row],[IVA]]</f>
        <v>0</v>
      </c>
    </row>
    <row r="221" spans="1:10" x14ac:dyDescent="0.25">
      <c r="A221" s="4" t="str">
        <f>CONCATENATE(MONTH(Tabla1[[#This Row],[Fecha]]),"-",YEAR(Tabla1[[#This Row],[Fecha]]))</f>
        <v>1-1900</v>
      </c>
      <c r="B221" s="1"/>
      <c r="C221" s="29" t="s">
        <v>24</v>
      </c>
      <c r="E221" s="2">
        <f>Tabla1[[#This Row],[SUBT IVA]]+Tabla1[[#This Row],[SUBT 0]]</f>
        <v>0</v>
      </c>
      <c r="F221" s="2"/>
      <c r="G221" s="15"/>
      <c r="H221" s="15"/>
      <c r="I221" s="2">
        <f>+Tabla1[[#This Row],[SUBT IVA]]*Tabla1[[#This Row],[%]]</f>
        <v>0</v>
      </c>
      <c r="J221" s="2">
        <f>Tabla1[[#This Row],[SUBT IVA]]+Tabla1[[#This Row],[SUBT 0]]+Tabla1[[#This Row],[IVA]]</f>
        <v>0</v>
      </c>
    </row>
    <row r="222" spans="1:10" x14ac:dyDescent="0.25">
      <c r="A222" s="4" t="str">
        <f>CONCATENATE(MONTH(Tabla1[[#This Row],[Fecha]]),"-",YEAR(Tabla1[[#This Row],[Fecha]]))</f>
        <v>1-1900</v>
      </c>
      <c r="B222" s="1"/>
      <c r="C222" s="29" t="s">
        <v>24</v>
      </c>
      <c r="E222" s="2">
        <f>Tabla1[[#This Row],[SUBT IVA]]+Tabla1[[#This Row],[SUBT 0]]</f>
        <v>0</v>
      </c>
      <c r="F222" s="2"/>
      <c r="G222" s="15"/>
      <c r="H222" s="15"/>
      <c r="I222" s="2">
        <f>+Tabla1[[#This Row],[SUBT IVA]]*Tabla1[[#This Row],[%]]</f>
        <v>0</v>
      </c>
      <c r="J222" s="2">
        <f>Tabla1[[#This Row],[SUBT IVA]]+Tabla1[[#This Row],[SUBT 0]]+Tabla1[[#This Row],[IVA]]</f>
        <v>0</v>
      </c>
    </row>
    <row r="223" spans="1:10" x14ac:dyDescent="0.25">
      <c r="A223" s="4" t="str">
        <f>CONCATENATE(MONTH(Tabla1[[#This Row],[Fecha]]),"-",YEAR(Tabla1[[#This Row],[Fecha]]))</f>
        <v>1-1900</v>
      </c>
      <c r="B223" s="1"/>
      <c r="C223" s="29" t="s">
        <v>24</v>
      </c>
      <c r="E223" s="2">
        <f>Tabla1[[#This Row],[SUBT IVA]]+Tabla1[[#This Row],[SUBT 0]]</f>
        <v>0</v>
      </c>
      <c r="F223" s="2"/>
      <c r="G223" s="15"/>
      <c r="H223" s="15"/>
      <c r="I223" s="2">
        <f>+Tabla1[[#This Row],[SUBT IVA]]*Tabla1[[#This Row],[%]]</f>
        <v>0</v>
      </c>
      <c r="J223" s="2">
        <f>Tabla1[[#This Row],[SUBT IVA]]+Tabla1[[#This Row],[SUBT 0]]+Tabla1[[#This Row],[IVA]]</f>
        <v>0</v>
      </c>
    </row>
    <row r="224" spans="1:10" x14ac:dyDescent="0.25">
      <c r="A224" s="4" t="str">
        <f>CONCATENATE(MONTH(Tabla1[[#This Row],[Fecha]]),"-",YEAR(Tabla1[[#This Row],[Fecha]]))</f>
        <v>1-1900</v>
      </c>
      <c r="B224" s="1"/>
      <c r="C224" s="29" t="s">
        <v>24</v>
      </c>
      <c r="E224" s="2">
        <f>Tabla1[[#This Row],[SUBT IVA]]+Tabla1[[#This Row],[SUBT 0]]</f>
        <v>0</v>
      </c>
      <c r="F224" s="2"/>
      <c r="G224" s="15"/>
      <c r="H224" s="15"/>
      <c r="I224" s="2">
        <f>+Tabla1[[#This Row],[SUBT IVA]]*Tabla1[[#This Row],[%]]</f>
        <v>0</v>
      </c>
      <c r="J224" s="2">
        <f>Tabla1[[#This Row],[SUBT IVA]]+Tabla1[[#This Row],[SUBT 0]]+Tabla1[[#This Row],[IVA]]</f>
        <v>0</v>
      </c>
    </row>
    <row r="225" spans="1:10" x14ac:dyDescent="0.25">
      <c r="A225" s="4" t="str">
        <f>CONCATENATE(MONTH(Tabla1[[#This Row],[Fecha]]),"-",YEAR(Tabla1[[#This Row],[Fecha]]))</f>
        <v>1-1900</v>
      </c>
      <c r="B225" s="1"/>
      <c r="C225" s="29" t="s">
        <v>24</v>
      </c>
      <c r="E225" s="2">
        <f>Tabla1[[#This Row],[SUBT IVA]]+Tabla1[[#This Row],[SUBT 0]]</f>
        <v>0</v>
      </c>
      <c r="F225" s="2"/>
      <c r="G225" s="15"/>
      <c r="H225" s="15"/>
      <c r="I225" s="2">
        <f>+Tabla1[[#This Row],[SUBT IVA]]*Tabla1[[#This Row],[%]]</f>
        <v>0</v>
      </c>
      <c r="J225" s="2">
        <f>Tabla1[[#This Row],[SUBT IVA]]+Tabla1[[#This Row],[SUBT 0]]+Tabla1[[#This Row],[IVA]]</f>
        <v>0</v>
      </c>
    </row>
    <row r="226" spans="1:10" x14ac:dyDescent="0.25">
      <c r="A226" s="4" t="str">
        <f>CONCATENATE(MONTH(Tabla1[[#This Row],[Fecha]]),"-",YEAR(Tabla1[[#This Row],[Fecha]]))</f>
        <v>1-1900</v>
      </c>
      <c r="B226" s="1"/>
      <c r="C226" s="29" t="s">
        <v>24</v>
      </c>
      <c r="E226" s="2">
        <f>Tabla1[[#This Row],[SUBT IVA]]+Tabla1[[#This Row],[SUBT 0]]</f>
        <v>0</v>
      </c>
      <c r="F226" s="2"/>
      <c r="G226" s="15"/>
      <c r="H226" s="15"/>
      <c r="I226" s="2">
        <f>+Tabla1[[#This Row],[SUBT IVA]]*Tabla1[[#This Row],[%]]</f>
        <v>0</v>
      </c>
      <c r="J226" s="2">
        <f>Tabla1[[#This Row],[SUBT IVA]]+Tabla1[[#This Row],[SUBT 0]]+Tabla1[[#This Row],[IVA]]</f>
        <v>0</v>
      </c>
    </row>
    <row r="227" spans="1:10" x14ac:dyDescent="0.25">
      <c r="A227" s="4" t="str">
        <f>CONCATENATE(MONTH(Tabla1[[#This Row],[Fecha]]),"-",YEAR(Tabla1[[#This Row],[Fecha]]))</f>
        <v>1-1900</v>
      </c>
      <c r="B227" s="1"/>
      <c r="C227" s="29" t="s">
        <v>24</v>
      </c>
      <c r="E227" s="2">
        <f>Tabla1[[#This Row],[SUBT IVA]]+Tabla1[[#This Row],[SUBT 0]]</f>
        <v>0</v>
      </c>
      <c r="F227" s="2"/>
      <c r="G227" s="15"/>
      <c r="H227" s="15"/>
      <c r="I227" s="2">
        <f>+Tabla1[[#This Row],[SUBT IVA]]*Tabla1[[#This Row],[%]]</f>
        <v>0</v>
      </c>
      <c r="J227" s="2">
        <f>Tabla1[[#This Row],[SUBT IVA]]+Tabla1[[#This Row],[SUBT 0]]+Tabla1[[#This Row],[IVA]]</f>
        <v>0</v>
      </c>
    </row>
    <row r="228" spans="1:10" x14ac:dyDescent="0.25">
      <c r="A228" s="4" t="str">
        <f>CONCATENATE(MONTH(Tabla1[[#This Row],[Fecha]]),"-",YEAR(Tabla1[[#This Row],[Fecha]]))</f>
        <v>1-1900</v>
      </c>
      <c r="B228" s="1"/>
      <c r="C228" s="29" t="s">
        <v>24</v>
      </c>
      <c r="E228" s="2">
        <f>Tabla1[[#This Row],[SUBT IVA]]+Tabla1[[#This Row],[SUBT 0]]</f>
        <v>0</v>
      </c>
      <c r="F228" s="2"/>
      <c r="G228" s="2"/>
      <c r="H228" s="2"/>
      <c r="I228" s="2">
        <f>+Tabla1[[#This Row],[SUBT IVA]]*Tabla1[[#This Row],[%]]</f>
        <v>0</v>
      </c>
      <c r="J228" s="2">
        <f>Tabla1[[#This Row],[SUBT IVA]]+Tabla1[[#This Row],[SUBT 0]]+Tabla1[[#This Row],[IVA]]</f>
        <v>0</v>
      </c>
    </row>
    <row r="229" spans="1:10" x14ac:dyDescent="0.25">
      <c r="A229" s="4" t="str">
        <f>CONCATENATE(MONTH(Tabla1[[#This Row],[Fecha]]),"-",YEAR(Tabla1[[#This Row],[Fecha]]))</f>
        <v>1-1900</v>
      </c>
      <c r="B229" s="1"/>
      <c r="C229" s="29" t="s">
        <v>24</v>
      </c>
      <c r="E229" s="2">
        <f>Tabla1[[#This Row],[SUBT IVA]]+Tabla1[[#This Row],[SUBT 0]]</f>
        <v>0</v>
      </c>
      <c r="F229" s="2"/>
      <c r="G229" s="15"/>
      <c r="H229" s="15"/>
      <c r="I229" s="2">
        <f>+Tabla1[[#This Row],[SUBT IVA]]*Tabla1[[#This Row],[%]]</f>
        <v>0</v>
      </c>
      <c r="J229" s="2">
        <f>Tabla1[[#This Row],[SUBT IVA]]+Tabla1[[#This Row],[SUBT 0]]+Tabla1[[#This Row],[IVA]]</f>
        <v>0</v>
      </c>
    </row>
    <row r="230" spans="1:10" x14ac:dyDescent="0.25">
      <c r="A230" s="4" t="str">
        <f>CONCATENATE(MONTH(Tabla1[[#This Row],[Fecha]]),"-",YEAR(Tabla1[[#This Row],[Fecha]]))</f>
        <v>1-1900</v>
      </c>
      <c r="B230" s="1"/>
      <c r="C230" s="29" t="s">
        <v>24</v>
      </c>
      <c r="E230" s="2">
        <f>Tabla1[[#This Row],[SUBT IVA]]+Tabla1[[#This Row],[SUBT 0]]</f>
        <v>0</v>
      </c>
      <c r="F230" s="2"/>
      <c r="G230" s="15"/>
      <c r="H230" s="15"/>
      <c r="I230" s="2">
        <f>+Tabla1[[#This Row],[SUBT IVA]]*Tabla1[[#This Row],[%]]</f>
        <v>0</v>
      </c>
      <c r="J230" s="2">
        <f>Tabla1[[#This Row],[SUBT IVA]]+Tabla1[[#This Row],[SUBT 0]]+Tabla1[[#This Row],[IVA]]</f>
        <v>0</v>
      </c>
    </row>
    <row r="231" spans="1:10" x14ac:dyDescent="0.25">
      <c r="A231" s="4" t="str">
        <f>CONCATENATE(MONTH(Tabla1[[#This Row],[Fecha]]),"-",YEAR(Tabla1[[#This Row],[Fecha]]))</f>
        <v>1-1900</v>
      </c>
      <c r="B231" s="1"/>
      <c r="C231" s="29" t="s">
        <v>24</v>
      </c>
      <c r="E231" s="2">
        <f>Tabla1[[#This Row],[SUBT IVA]]+Tabla1[[#This Row],[SUBT 0]]</f>
        <v>0</v>
      </c>
      <c r="F231" s="2"/>
      <c r="G231" s="15"/>
      <c r="H231" s="15"/>
      <c r="I231" s="2">
        <f>+Tabla1[[#This Row],[SUBT IVA]]*Tabla1[[#This Row],[%]]</f>
        <v>0</v>
      </c>
      <c r="J231" s="2">
        <f>Tabla1[[#This Row],[SUBT IVA]]+Tabla1[[#This Row],[SUBT 0]]+Tabla1[[#This Row],[IVA]]</f>
        <v>0</v>
      </c>
    </row>
    <row r="232" spans="1:10" x14ac:dyDescent="0.25">
      <c r="A232" s="4" t="str">
        <f>CONCATENATE(MONTH(Tabla1[[#This Row],[Fecha]]),"-",YEAR(Tabla1[[#This Row],[Fecha]]))</f>
        <v>1-1900</v>
      </c>
      <c r="B232" s="1"/>
      <c r="C232" s="29" t="s">
        <v>24</v>
      </c>
      <c r="E232" s="2">
        <f>Tabla1[[#This Row],[SUBT IVA]]+Tabla1[[#This Row],[SUBT 0]]</f>
        <v>0</v>
      </c>
      <c r="F232" s="2"/>
      <c r="G232" s="15"/>
      <c r="H232" s="15"/>
      <c r="I232" s="2">
        <f>+Tabla1[[#This Row],[SUBT IVA]]*Tabla1[[#This Row],[%]]</f>
        <v>0</v>
      </c>
      <c r="J232" s="2">
        <f>Tabla1[[#This Row],[SUBT IVA]]+Tabla1[[#This Row],[SUBT 0]]+Tabla1[[#This Row],[IVA]]</f>
        <v>0</v>
      </c>
    </row>
    <row r="233" spans="1:10" x14ac:dyDescent="0.25">
      <c r="A233" s="4" t="str">
        <f>CONCATENATE(MONTH(Tabla1[[#This Row],[Fecha]]),"-",YEAR(Tabla1[[#This Row],[Fecha]]))</f>
        <v>1-1900</v>
      </c>
      <c r="B233" s="1"/>
      <c r="C233" s="29" t="s">
        <v>24</v>
      </c>
      <c r="E233" s="2">
        <f>Tabla1[[#This Row],[SUBT IVA]]+Tabla1[[#This Row],[SUBT 0]]</f>
        <v>0</v>
      </c>
      <c r="F233" s="2"/>
      <c r="G233" s="15"/>
      <c r="H233" s="15"/>
      <c r="I233" s="2">
        <f>+Tabla1[[#This Row],[SUBT IVA]]*Tabla1[[#This Row],[%]]</f>
        <v>0</v>
      </c>
      <c r="J233" s="2">
        <f>Tabla1[[#This Row],[SUBT IVA]]+Tabla1[[#This Row],[SUBT 0]]+Tabla1[[#This Row],[IVA]]</f>
        <v>0</v>
      </c>
    </row>
    <row r="234" spans="1:10" x14ac:dyDescent="0.25">
      <c r="A234" s="4" t="str">
        <f>CONCATENATE(MONTH(Tabla1[[#This Row],[Fecha]]),"-",YEAR(Tabla1[[#This Row],[Fecha]]))</f>
        <v>1-1900</v>
      </c>
      <c r="B234" s="1"/>
      <c r="C234" s="29" t="s">
        <v>24</v>
      </c>
      <c r="E234" s="2">
        <f>Tabla1[[#This Row],[SUBT IVA]]+Tabla1[[#This Row],[SUBT 0]]</f>
        <v>0</v>
      </c>
      <c r="F234" s="2"/>
      <c r="G234" s="15"/>
      <c r="H234" s="15"/>
      <c r="I234" s="2">
        <f>+Tabla1[[#This Row],[SUBT IVA]]*Tabla1[[#This Row],[%]]</f>
        <v>0</v>
      </c>
      <c r="J234" s="2">
        <f>Tabla1[[#This Row],[SUBT IVA]]+Tabla1[[#This Row],[SUBT 0]]+Tabla1[[#This Row],[IVA]]</f>
        <v>0</v>
      </c>
    </row>
    <row r="235" spans="1:10" x14ac:dyDescent="0.25">
      <c r="A235" s="4" t="str">
        <f>CONCATENATE(MONTH(Tabla1[[#This Row],[Fecha]]),"-",YEAR(Tabla1[[#This Row],[Fecha]]))</f>
        <v>1-1900</v>
      </c>
      <c r="B235" s="1"/>
      <c r="C235" s="29" t="s">
        <v>24</v>
      </c>
      <c r="E235" s="2">
        <f>Tabla1[[#This Row],[SUBT IVA]]+Tabla1[[#This Row],[SUBT 0]]</f>
        <v>0</v>
      </c>
      <c r="F235" s="2"/>
      <c r="G235" s="15"/>
      <c r="H235" s="15"/>
      <c r="I235" s="2">
        <f>+Tabla1[[#This Row],[SUBT IVA]]*Tabla1[[#This Row],[%]]</f>
        <v>0</v>
      </c>
      <c r="J235" s="2">
        <f>Tabla1[[#This Row],[SUBT IVA]]+Tabla1[[#This Row],[SUBT 0]]+Tabla1[[#This Row],[IVA]]</f>
        <v>0</v>
      </c>
    </row>
    <row r="236" spans="1:10" x14ac:dyDescent="0.25">
      <c r="A236" s="4" t="str">
        <f>CONCATENATE(MONTH(Tabla1[[#This Row],[Fecha]]),"-",YEAR(Tabla1[[#This Row],[Fecha]]))</f>
        <v>1-1900</v>
      </c>
      <c r="B236" s="1"/>
      <c r="C236" s="29" t="s">
        <v>24</v>
      </c>
      <c r="E236" s="2">
        <f>Tabla1[[#This Row],[SUBT IVA]]+Tabla1[[#This Row],[SUBT 0]]</f>
        <v>0</v>
      </c>
      <c r="F236" s="2"/>
      <c r="G236" s="15"/>
      <c r="H236" s="15"/>
      <c r="I236" s="2">
        <f>+Tabla1[[#This Row],[SUBT IVA]]*Tabla1[[#This Row],[%]]</f>
        <v>0</v>
      </c>
      <c r="J236" s="2">
        <f>Tabla1[[#This Row],[SUBT IVA]]+Tabla1[[#This Row],[SUBT 0]]+Tabla1[[#This Row],[IVA]]</f>
        <v>0</v>
      </c>
    </row>
    <row r="237" spans="1:10" x14ac:dyDescent="0.25">
      <c r="A237" s="4" t="str">
        <f>CONCATENATE(MONTH(Tabla1[[#This Row],[Fecha]]),"-",YEAR(Tabla1[[#This Row],[Fecha]]))</f>
        <v>1-1900</v>
      </c>
      <c r="B237" s="1"/>
      <c r="C237" s="29" t="s">
        <v>24</v>
      </c>
      <c r="E237" s="2">
        <f>Tabla1[[#This Row],[SUBT IVA]]+Tabla1[[#This Row],[SUBT 0]]</f>
        <v>0</v>
      </c>
      <c r="F237" s="2"/>
      <c r="G237" s="15"/>
      <c r="H237" s="15"/>
      <c r="I237" s="2">
        <f>+Tabla1[[#This Row],[SUBT IVA]]*Tabla1[[#This Row],[%]]</f>
        <v>0</v>
      </c>
      <c r="J237" s="2">
        <f>Tabla1[[#This Row],[SUBT IVA]]+Tabla1[[#This Row],[SUBT 0]]+Tabla1[[#This Row],[IVA]]</f>
        <v>0</v>
      </c>
    </row>
    <row r="238" spans="1:10" x14ac:dyDescent="0.25">
      <c r="A238" s="4" t="str">
        <f>CONCATENATE(MONTH(Tabla1[[#This Row],[Fecha]]),"-",YEAR(Tabla1[[#This Row],[Fecha]]))</f>
        <v>1-1900</v>
      </c>
      <c r="B238" s="1"/>
      <c r="C238" s="29" t="s">
        <v>24</v>
      </c>
      <c r="E238" s="2">
        <f>Tabla1[[#This Row],[SUBT IVA]]+Tabla1[[#This Row],[SUBT 0]]</f>
        <v>0</v>
      </c>
      <c r="F238" s="2"/>
      <c r="G238" s="15"/>
      <c r="H238" s="15"/>
      <c r="I238" s="2">
        <f>+Tabla1[[#This Row],[SUBT IVA]]*Tabla1[[#This Row],[%]]</f>
        <v>0</v>
      </c>
      <c r="J238" s="2">
        <f>Tabla1[[#This Row],[SUBT IVA]]+Tabla1[[#This Row],[SUBT 0]]+Tabla1[[#This Row],[IVA]]</f>
        <v>0</v>
      </c>
    </row>
    <row r="239" spans="1:10" x14ac:dyDescent="0.25">
      <c r="A239" s="4" t="str">
        <f>CONCATENATE(MONTH(Tabla1[[#This Row],[Fecha]]),"-",YEAR(Tabla1[[#This Row],[Fecha]]))</f>
        <v>1-1900</v>
      </c>
      <c r="B239" s="1"/>
      <c r="C239" s="29" t="s">
        <v>24</v>
      </c>
      <c r="E239" s="2">
        <f>Tabla1[[#This Row],[SUBT IVA]]+Tabla1[[#This Row],[SUBT 0]]</f>
        <v>0</v>
      </c>
      <c r="F239" s="2"/>
      <c r="G239" s="15"/>
      <c r="H239" s="15"/>
      <c r="I239" s="2">
        <f>+Tabla1[[#This Row],[SUBT IVA]]*Tabla1[[#This Row],[%]]</f>
        <v>0</v>
      </c>
      <c r="J239" s="2">
        <f>Tabla1[[#This Row],[SUBT IVA]]+Tabla1[[#This Row],[SUBT 0]]+Tabla1[[#This Row],[IVA]]</f>
        <v>0</v>
      </c>
    </row>
    <row r="240" spans="1:10" x14ac:dyDescent="0.25">
      <c r="A240" s="4" t="str">
        <f>CONCATENATE(MONTH(Tabla1[[#This Row],[Fecha]]),"-",YEAR(Tabla1[[#This Row],[Fecha]]))</f>
        <v>1-1900</v>
      </c>
      <c r="B240" s="1"/>
      <c r="C240" s="29" t="s">
        <v>24</v>
      </c>
      <c r="E240" s="2">
        <f>Tabla1[[#This Row],[SUBT IVA]]+Tabla1[[#This Row],[SUBT 0]]</f>
        <v>0</v>
      </c>
      <c r="F240" s="2"/>
      <c r="G240" s="15"/>
      <c r="H240" s="15"/>
      <c r="I240" s="2">
        <f>+Tabla1[[#This Row],[SUBT IVA]]*Tabla1[[#This Row],[%]]</f>
        <v>0</v>
      </c>
      <c r="J240" s="2">
        <f>Tabla1[[#This Row],[SUBT IVA]]+Tabla1[[#This Row],[SUBT 0]]+Tabla1[[#This Row],[IVA]]</f>
        <v>0</v>
      </c>
    </row>
    <row r="241" spans="1:10" x14ac:dyDescent="0.25">
      <c r="A241" s="4" t="str">
        <f>CONCATENATE(MONTH(Tabla1[[#This Row],[Fecha]]),"-",YEAR(Tabla1[[#This Row],[Fecha]]))</f>
        <v>1-1900</v>
      </c>
      <c r="B241" s="1"/>
      <c r="C241" s="29" t="s">
        <v>24</v>
      </c>
      <c r="E241" s="2">
        <f>Tabla1[[#This Row],[SUBT IVA]]+Tabla1[[#This Row],[SUBT 0]]</f>
        <v>0</v>
      </c>
      <c r="F241" s="2"/>
      <c r="G241" s="15"/>
      <c r="H241" s="15"/>
      <c r="I241" s="2">
        <f>+Tabla1[[#This Row],[SUBT IVA]]*Tabla1[[#This Row],[%]]</f>
        <v>0</v>
      </c>
      <c r="J241" s="2">
        <f>Tabla1[[#This Row],[SUBT IVA]]+Tabla1[[#This Row],[SUBT 0]]+Tabla1[[#This Row],[IVA]]</f>
        <v>0</v>
      </c>
    </row>
    <row r="242" spans="1:10" x14ac:dyDescent="0.25">
      <c r="A242" s="4" t="str">
        <f>CONCATENATE(MONTH(Tabla1[[#This Row],[Fecha]]),"-",YEAR(Tabla1[[#This Row],[Fecha]]))</f>
        <v>1-1900</v>
      </c>
      <c r="B242" s="1"/>
      <c r="C242" s="29" t="s">
        <v>24</v>
      </c>
      <c r="E242" s="2">
        <f>Tabla1[[#This Row],[SUBT IVA]]+Tabla1[[#This Row],[SUBT 0]]</f>
        <v>0</v>
      </c>
      <c r="F242" s="2"/>
      <c r="G242" s="15"/>
      <c r="H242" s="15"/>
      <c r="I242" s="2">
        <f>+Tabla1[[#This Row],[SUBT IVA]]*Tabla1[[#This Row],[%]]</f>
        <v>0</v>
      </c>
      <c r="J242" s="2">
        <f>Tabla1[[#This Row],[SUBT IVA]]+Tabla1[[#This Row],[SUBT 0]]+Tabla1[[#This Row],[IVA]]</f>
        <v>0</v>
      </c>
    </row>
    <row r="243" spans="1:10" x14ac:dyDescent="0.25">
      <c r="A243" s="4" t="str">
        <f>CONCATENATE(MONTH(Tabla1[[#This Row],[Fecha]]),"-",YEAR(Tabla1[[#This Row],[Fecha]]))</f>
        <v>1-1900</v>
      </c>
      <c r="B243" s="1"/>
      <c r="C243" s="29" t="s">
        <v>24</v>
      </c>
      <c r="E243" s="2">
        <f>Tabla1[[#This Row],[SUBT IVA]]+Tabla1[[#This Row],[SUBT 0]]</f>
        <v>0</v>
      </c>
      <c r="F243" s="2"/>
      <c r="G243" s="15"/>
      <c r="H243" s="15"/>
      <c r="I243" s="2">
        <f>+Tabla1[[#This Row],[SUBT IVA]]*Tabla1[[#This Row],[%]]</f>
        <v>0</v>
      </c>
      <c r="J243" s="2">
        <f>Tabla1[[#This Row],[SUBT IVA]]+Tabla1[[#This Row],[SUBT 0]]+Tabla1[[#This Row],[IVA]]</f>
        <v>0</v>
      </c>
    </row>
    <row r="244" spans="1:10" x14ac:dyDescent="0.25">
      <c r="A244" s="4" t="str">
        <f>CONCATENATE(MONTH(Tabla1[[#This Row],[Fecha]]),"-",YEAR(Tabla1[[#This Row],[Fecha]]))</f>
        <v>1-1900</v>
      </c>
      <c r="B244" s="1"/>
      <c r="C244" s="29" t="s">
        <v>24</v>
      </c>
      <c r="E244" s="2">
        <f>Tabla1[[#This Row],[SUBT IVA]]+Tabla1[[#This Row],[SUBT 0]]</f>
        <v>0</v>
      </c>
      <c r="F244" s="2"/>
      <c r="G244" s="15"/>
      <c r="H244" s="15"/>
      <c r="I244" s="2">
        <f>+Tabla1[[#This Row],[SUBT IVA]]*Tabla1[[#This Row],[%]]</f>
        <v>0</v>
      </c>
      <c r="J244" s="2">
        <f>Tabla1[[#This Row],[SUBT IVA]]+Tabla1[[#This Row],[SUBT 0]]+Tabla1[[#This Row],[IVA]]</f>
        <v>0</v>
      </c>
    </row>
    <row r="245" spans="1:10" x14ac:dyDescent="0.25">
      <c r="A245" s="4" t="str">
        <f>CONCATENATE(MONTH(Tabla1[[#This Row],[Fecha]]),"-",YEAR(Tabla1[[#This Row],[Fecha]]))</f>
        <v>1-1900</v>
      </c>
      <c r="B245" s="1"/>
      <c r="C245" s="29" t="s">
        <v>24</v>
      </c>
      <c r="E245" s="2">
        <f>Tabla1[[#This Row],[SUBT IVA]]+Tabla1[[#This Row],[SUBT 0]]</f>
        <v>0</v>
      </c>
      <c r="F245" s="2"/>
      <c r="G245" s="15"/>
      <c r="H245" s="15"/>
      <c r="I245" s="2">
        <f>+Tabla1[[#This Row],[SUBT IVA]]*Tabla1[[#This Row],[%]]</f>
        <v>0</v>
      </c>
      <c r="J245" s="2">
        <f>Tabla1[[#This Row],[SUBT IVA]]+Tabla1[[#This Row],[SUBT 0]]+Tabla1[[#This Row],[IVA]]</f>
        <v>0</v>
      </c>
    </row>
    <row r="246" spans="1:10" x14ac:dyDescent="0.25">
      <c r="A246" s="4" t="str">
        <f>CONCATENATE(MONTH(Tabla1[[#This Row],[Fecha]]),"-",YEAR(Tabla1[[#This Row],[Fecha]]))</f>
        <v>1-1900</v>
      </c>
      <c r="B246" s="1"/>
      <c r="C246" s="29" t="s">
        <v>24</v>
      </c>
      <c r="E246" s="2">
        <f>Tabla1[[#This Row],[SUBT IVA]]+Tabla1[[#This Row],[SUBT 0]]</f>
        <v>0</v>
      </c>
      <c r="F246" s="2"/>
      <c r="G246" s="15"/>
      <c r="H246" s="15"/>
      <c r="I246" s="2">
        <f>+Tabla1[[#This Row],[SUBT IVA]]*Tabla1[[#This Row],[%]]</f>
        <v>0</v>
      </c>
      <c r="J246" s="2">
        <f>Tabla1[[#This Row],[SUBT IVA]]+Tabla1[[#This Row],[SUBT 0]]+Tabla1[[#This Row],[IVA]]</f>
        <v>0</v>
      </c>
    </row>
    <row r="247" spans="1:10" x14ac:dyDescent="0.25">
      <c r="A247" s="4" t="str">
        <f>CONCATENATE(MONTH(Tabla1[[#This Row],[Fecha]]),"-",YEAR(Tabla1[[#This Row],[Fecha]]))</f>
        <v>1-1900</v>
      </c>
      <c r="B247" s="1"/>
      <c r="C247" s="29" t="s">
        <v>24</v>
      </c>
      <c r="E247" s="2">
        <f>Tabla1[[#This Row],[SUBT IVA]]+Tabla1[[#This Row],[SUBT 0]]</f>
        <v>0</v>
      </c>
      <c r="F247" s="2"/>
      <c r="G247" s="15"/>
      <c r="H247" s="15"/>
      <c r="I247" s="2">
        <f>+Tabla1[[#This Row],[SUBT IVA]]*Tabla1[[#This Row],[%]]</f>
        <v>0</v>
      </c>
      <c r="J247" s="2">
        <f>Tabla1[[#This Row],[SUBT IVA]]+Tabla1[[#This Row],[SUBT 0]]+Tabla1[[#This Row],[IVA]]</f>
        <v>0</v>
      </c>
    </row>
    <row r="248" spans="1:10" x14ac:dyDescent="0.25">
      <c r="A248" s="4" t="str">
        <f>CONCATENATE(MONTH(Tabla1[[#This Row],[Fecha]]),"-",YEAR(Tabla1[[#This Row],[Fecha]]))</f>
        <v>1-1900</v>
      </c>
      <c r="B248" s="1"/>
      <c r="C248" s="29" t="s">
        <v>24</v>
      </c>
      <c r="E248" s="2">
        <f>Tabla1[[#This Row],[SUBT IVA]]+Tabla1[[#This Row],[SUBT 0]]</f>
        <v>0</v>
      </c>
      <c r="F248" s="2"/>
      <c r="G248" s="15"/>
      <c r="H248" s="15"/>
      <c r="I248" s="2">
        <f>+Tabla1[[#This Row],[SUBT IVA]]*Tabla1[[#This Row],[%]]</f>
        <v>0</v>
      </c>
      <c r="J248" s="2">
        <f>Tabla1[[#This Row],[SUBT IVA]]+Tabla1[[#This Row],[SUBT 0]]+Tabla1[[#This Row],[IVA]]</f>
        <v>0</v>
      </c>
    </row>
    <row r="249" spans="1:10" x14ac:dyDescent="0.25">
      <c r="A249" s="4" t="str">
        <f>CONCATENATE(MONTH(Tabla1[[#This Row],[Fecha]]),"-",YEAR(Tabla1[[#This Row],[Fecha]]))</f>
        <v>1-1900</v>
      </c>
      <c r="B249" s="1"/>
      <c r="C249" s="29" t="s">
        <v>24</v>
      </c>
      <c r="E249" s="2">
        <f>Tabla1[[#This Row],[SUBT IVA]]+Tabla1[[#This Row],[SUBT 0]]</f>
        <v>0</v>
      </c>
      <c r="F249" s="2"/>
      <c r="G249" s="15"/>
      <c r="H249" s="15"/>
      <c r="I249" s="2">
        <f>+Tabla1[[#This Row],[SUBT IVA]]*Tabla1[[#This Row],[%]]</f>
        <v>0</v>
      </c>
      <c r="J249" s="2">
        <f>Tabla1[[#This Row],[SUBT IVA]]+Tabla1[[#This Row],[SUBT 0]]+Tabla1[[#This Row],[IVA]]</f>
        <v>0</v>
      </c>
    </row>
    <row r="250" spans="1:10" x14ac:dyDescent="0.25">
      <c r="A250" s="4" t="str">
        <f>CONCATENATE(MONTH(Tabla1[[#This Row],[Fecha]]),"-",YEAR(Tabla1[[#This Row],[Fecha]]))</f>
        <v>1-1900</v>
      </c>
      <c r="B250" s="1"/>
      <c r="C250" s="29" t="s">
        <v>24</v>
      </c>
      <c r="E250" s="2">
        <f>Tabla1[[#This Row],[SUBT IVA]]+Tabla1[[#This Row],[SUBT 0]]</f>
        <v>0</v>
      </c>
      <c r="F250" s="2"/>
      <c r="G250" s="15"/>
      <c r="H250" s="15"/>
      <c r="I250" s="2">
        <f>+Tabla1[[#This Row],[SUBT IVA]]*Tabla1[[#This Row],[%]]</f>
        <v>0</v>
      </c>
      <c r="J250" s="2">
        <f>Tabla1[[#This Row],[SUBT IVA]]+Tabla1[[#This Row],[SUBT 0]]+Tabla1[[#This Row],[IVA]]</f>
        <v>0</v>
      </c>
    </row>
    <row r="251" spans="1:10" x14ac:dyDescent="0.25">
      <c r="A251" s="4" t="str">
        <f>CONCATENATE(MONTH(Tabla1[[#This Row],[Fecha]]),"-",YEAR(Tabla1[[#This Row],[Fecha]]))</f>
        <v>1-1900</v>
      </c>
      <c r="B251" s="1"/>
      <c r="C251" s="29" t="s">
        <v>24</v>
      </c>
      <c r="E251" s="2">
        <f>Tabla1[[#This Row],[SUBT IVA]]+Tabla1[[#This Row],[SUBT 0]]</f>
        <v>0</v>
      </c>
      <c r="F251" s="2"/>
      <c r="G251" s="15"/>
      <c r="H251" s="15"/>
      <c r="I251" s="2">
        <f>+Tabla1[[#This Row],[SUBT IVA]]*Tabla1[[#This Row],[%]]</f>
        <v>0</v>
      </c>
      <c r="J251" s="2">
        <f>Tabla1[[#This Row],[SUBT IVA]]+Tabla1[[#This Row],[SUBT 0]]+Tabla1[[#This Row],[IVA]]</f>
        <v>0</v>
      </c>
    </row>
    <row r="252" spans="1:10" x14ac:dyDescent="0.25">
      <c r="A252" s="4" t="str">
        <f>CONCATENATE(MONTH(Tabla1[[#This Row],[Fecha]]),"-",YEAR(Tabla1[[#This Row],[Fecha]]))</f>
        <v>1-1900</v>
      </c>
      <c r="B252" s="1"/>
      <c r="C252" s="29" t="s">
        <v>24</v>
      </c>
      <c r="E252" s="2">
        <f>Tabla1[[#This Row],[SUBT IVA]]+Tabla1[[#This Row],[SUBT 0]]</f>
        <v>0</v>
      </c>
      <c r="F252" s="2"/>
      <c r="G252" s="15"/>
      <c r="H252" s="15"/>
      <c r="I252" s="2">
        <f>+Tabla1[[#This Row],[SUBT IVA]]*Tabla1[[#This Row],[%]]</f>
        <v>0</v>
      </c>
      <c r="J252" s="2">
        <f>Tabla1[[#This Row],[SUBT IVA]]+Tabla1[[#This Row],[SUBT 0]]+Tabla1[[#This Row],[IVA]]</f>
        <v>0</v>
      </c>
    </row>
    <row r="253" spans="1:10" x14ac:dyDescent="0.25">
      <c r="A253" s="4" t="str">
        <f>CONCATENATE(MONTH(Tabla1[[#This Row],[Fecha]]),"-",YEAR(Tabla1[[#This Row],[Fecha]]))</f>
        <v>1-1900</v>
      </c>
      <c r="B253" s="1"/>
      <c r="C253" s="29" t="s">
        <v>24</v>
      </c>
      <c r="E253" s="2">
        <f>Tabla1[[#This Row],[SUBT IVA]]+Tabla1[[#This Row],[SUBT 0]]</f>
        <v>0</v>
      </c>
      <c r="F253" s="2"/>
      <c r="G253" s="15"/>
      <c r="H253" s="15"/>
      <c r="I253" s="2">
        <f>+Tabla1[[#This Row],[SUBT IVA]]*Tabla1[[#This Row],[%]]</f>
        <v>0</v>
      </c>
      <c r="J253" s="2">
        <f>Tabla1[[#This Row],[SUBT IVA]]+Tabla1[[#This Row],[SUBT 0]]+Tabla1[[#This Row],[IVA]]</f>
        <v>0</v>
      </c>
    </row>
    <row r="254" spans="1:10" x14ac:dyDescent="0.25">
      <c r="A254" s="4" t="str">
        <f>CONCATENATE(MONTH(Tabla1[[#This Row],[Fecha]]),"-",YEAR(Tabla1[[#This Row],[Fecha]]))</f>
        <v>1-1900</v>
      </c>
      <c r="B254" s="1"/>
      <c r="C254" s="29" t="s">
        <v>24</v>
      </c>
      <c r="E254" s="2">
        <f>Tabla1[[#This Row],[SUBT IVA]]+Tabla1[[#This Row],[SUBT 0]]</f>
        <v>0</v>
      </c>
      <c r="F254" s="2"/>
      <c r="G254" s="15"/>
      <c r="H254" s="15"/>
      <c r="I254" s="2">
        <f>+Tabla1[[#This Row],[SUBT IVA]]*Tabla1[[#This Row],[%]]</f>
        <v>0</v>
      </c>
      <c r="J254" s="2">
        <f>Tabla1[[#This Row],[SUBT IVA]]+Tabla1[[#This Row],[SUBT 0]]+Tabla1[[#This Row],[IVA]]</f>
        <v>0</v>
      </c>
    </row>
    <row r="255" spans="1:10" x14ac:dyDescent="0.25">
      <c r="A255" s="4" t="str">
        <f>CONCATENATE(MONTH(Tabla1[[#This Row],[Fecha]]),"-",YEAR(Tabla1[[#This Row],[Fecha]]))</f>
        <v>1-1900</v>
      </c>
      <c r="B255" s="1"/>
      <c r="C255" s="29" t="s">
        <v>24</v>
      </c>
      <c r="E255" s="2">
        <f>Tabla1[[#This Row],[SUBT IVA]]+Tabla1[[#This Row],[SUBT 0]]</f>
        <v>0</v>
      </c>
      <c r="F255" s="2"/>
      <c r="G255" s="15"/>
      <c r="H255" s="15"/>
      <c r="I255" s="2">
        <f>+Tabla1[[#This Row],[SUBT IVA]]*Tabla1[[#This Row],[%]]</f>
        <v>0</v>
      </c>
      <c r="J255" s="2">
        <f>Tabla1[[#This Row],[SUBT IVA]]+Tabla1[[#This Row],[SUBT 0]]+Tabla1[[#This Row],[IVA]]</f>
        <v>0</v>
      </c>
    </row>
    <row r="256" spans="1:10" x14ac:dyDescent="0.25">
      <c r="A256" s="4" t="str">
        <f>CONCATENATE(MONTH(Tabla1[[#This Row],[Fecha]]),"-",YEAR(Tabla1[[#This Row],[Fecha]]))</f>
        <v>1-1900</v>
      </c>
      <c r="B256" s="1"/>
      <c r="C256" s="29" t="s">
        <v>24</v>
      </c>
      <c r="E256" s="2">
        <f>Tabla1[[#This Row],[SUBT IVA]]+Tabla1[[#This Row],[SUBT 0]]</f>
        <v>0</v>
      </c>
      <c r="F256" s="2"/>
      <c r="G256" s="15"/>
      <c r="H256" s="15"/>
      <c r="I256" s="2">
        <f>+Tabla1[[#This Row],[SUBT IVA]]*Tabla1[[#This Row],[%]]</f>
        <v>0</v>
      </c>
      <c r="J256" s="2">
        <f>Tabla1[[#This Row],[SUBT IVA]]+Tabla1[[#This Row],[SUBT 0]]+Tabla1[[#This Row],[IVA]]</f>
        <v>0</v>
      </c>
    </row>
    <row r="257" spans="1:10" x14ac:dyDescent="0.25">
      <c r="A257" s="4" t="str">
        <f>CONCATENATE(MONTH(Tabla1[[#This Row],[Fecha]]),"-",YEAR(Tabla1[[#This Row],[Fecha]]))</f>
        <v>1-1900</v>
      </c>
      <c r="B257" s="1"/>
      <c r="C257" s="29" t="s">
        <v>24</v>
      </c>
      <c r="E257" s="2">
        <f>Tabla1[[#This Row],[SUBT IVA]]+Tabla1[[#This Row],[SUBT 0]]</f>
        <v>0</v>
      </c>
      <c r="F257" s="2"/>
      <c r="G257" s="15"/>
      <c r="H257" s="15"/>
      <c r="I257" s="2">
        <f>+Tabla1[[#This Row],[SUBT IVA]]*Tabla1[[#This Row],[%]]</f>
        <v>0</v>
      </c>
      <c r="J257" s="2">
        <f>Tabla1[[#This Row],[SUBT IVA]]+Tabla1[[#This Row],[SUBT 0]]+Tabla1[[#This Row],[IVA]]</f>
        <v>0</v>
      </c>
    </row>
    <row r="258" spans="1:10" x14ac:dyDescent="0.25">
      <c r="A258" s="4" t="str">
        <f>CONCATENATE(MONTH(Tabla1[[#This Row],[Fecha]]),"-",YEAR(Tabla1[[#This Row],[Fecha]]))</f>
        <v>1-1900</v>
      </c>
      <c r="B258" s="1"/>
      <c r="C258" s="29" t="s">
        <v>24</v>
      </c>
      <c r="E258" s="2">
        <f>Tabla1[[#This Row],[SUBT IVA]]+Tabla1[[#This Row],[SUBT 0]]</f>
        <v>0</v>
      </c>
      <c r="F258" s="2"/>
      <c r="G258" s="15"/>
      <c r="H258" s="15"/>
      <c r="I258" s="2">
        <f>+Tabla1[[#This Row],[SUBT IVA]]*Tabla1[[#This Row],[%]]</f>
        <v>0</v>
      </c>
      <c r="J258" s="2">
        <f>Tabla1[[#This Row],[SUBT IVA]]+Tabla1[[#This Row],[SUBT 0]]+Tabla1[[#This Row],[IVA]]</f>
        <v>0</v>
      </c>
    </row>
    <row r="259" spans="1:10" x14ac:dyDescent="0.25">
      <c r="A259" s="4" t="str">
        <f>CONCATENATE(MONTH(Tabla1[[#This Row],[Fecha]]),"-",YEAR(Tabla1[[#This Row],[Fecha]]))</f>
        <v>1-1900</v>
      </c>
      <c r="B259" s="1"/>
      <c r="C259" s="29" t="s">
        <v>24</v>
      </c>
      <c r="E259" s="2">
        <f>Tabla1[[#This Row],[SUBT IVA]]+Tabla1[[#This Row],[SUBT 0]]</f>
        <v>0</v>
      </c>
      <c r="F259" s="2"/>
      <c r="G259" s="15"/>
      <c r="H259" s="15"/>
      <c r="I259" s="2">
        <f>+Tabla1[[#This Row],[SUBT IVA]]*Tabla1[[#This Row],[%]]</f>
        <v>0</v>
      </c>
      <c r="J259" s="2">
        <f>Tabla1[[#This Row],[SUBT IVA]]+Tabla1[[#This Row],[SUBT 0]]+Tabla1[[#This Row],[IVA]]</f>
        <v>0</v>
      </c>
    </row>
    <row r="260" spans="1:10" x14ac:dyDescent="0.25">
      <c r="A260" s="4" t="str">
        <f>CONCATENATE(MONTH(Tabla1[[#This Row],[Fecha]]),"-",YEAR(Tabla1[[#This Row],[Fecha]]))</f>
        <v>1-1900</v>
      </c>
      <c r="B260" s="1"/>
      <c r="C260" s="29" t="s">
        <v>24</v>
      </c>
      <c r="E260" s="2">
        <f>Tabla1[[#This Row],[SUBT IVA]]+Tabla1[[#This Row],[SUBT 0]]</f>
        <v>0</v>
      </c>
      <c r="F260" s="2"/>
      <c r="G260" s="15"/>
      <c r="H260" s="15"/>
      <c r="I260" s="2">
        <f>+Tabla1[[#This Row],[SUBT IVA]]*Tabla1[[#This Row],[%]]</f>
        <v>0</v>
      </c>
      <c r="J260" s="2">
        <f>Tabla1[[#This Row],[SUBT IVA]]+Tabla1[[#This Row],[SUBT 0]]+Tabla1[[#This Row],[IVA]]</f>
        <v>0</v>
      </c>
    </row>
    <row r="261" spans="1:10" x14ac:dyDescent="0.25">
      <c r="A261" s="4" t="str">
        <f>CONCATENATE(MONTH(Tabla1[[#This Row],[Fecha]]),"-",YEAR(Tabla1[[#This Row],[Fecha]]))</f>
        <v>1-1900</v>
      </c>
      <c r="B261" s="1"/>
      <c r="C261" s="29" t="s">
        <v>24</v>
      </c>
      <c r="E261" s="2">
        <f>Tabla1[[#This Row],[SUBT IVA]]+Tabla1[[#This Row],[SUBT 0]]</f>
        <v>0</v>
      </c>
      <c r="F261" s="2"/>
      <c r="G261" s="15"/>
      <c r="H261" s="15"/>
      <c r="I261" s="2">
        <f>+Tabla1[[#This Row],[SUBT IVA]]*Tabla1[[#This Row],[%]]</f>
        <v>0</v>
      </c>
      <c r="J261" s="2">
        <f>Tabla1[[#This Row],[SUBT IVA]]+Tabla1[[#This Row],[SUBT 0]]+Tabla1[[#This Row],[IVA]]</f>
        <v>0</v>
      </c>
    </row>
    <row r="262" spans="1:10" x14ac:dyDescent="0.25">
      <c r="A262" s="4" t="str">
        <f>CONCATENATE(MONTH(Tabla1[[#This Row],[Fecha]]),"-",YEAR(Tabla1[[#This Row],[Fecha]]))</f>
        <v>1-1900</v>
      </c>
      <c r="B262" s="1"/>
      <c r="C262" s="29" t="s">
        <v>24</v>
      </c>
      <c r="E262" s="2">
        <f>Tabla1[[#This Row],[SUBT IVA]]+Tabla1[[#This Row],[SUBT 0]]</f>
        <v>0</v>
      </c>
      <c r="F262" s="2"/>
      <c r="G262" s="15"/>
      <c r="H262" s="15"/>
      <c r="I262" s="2">
        <f>+Tabla1[[#This Row],[SUBT IVA]]*Tabla1[[#This Row],[%]]</f>
        <v>0</v>
      </c>
      <c r="J262" s="2">
        <f>Tabla1[[#This Row],[SUBT IVA]]+Tabla1[[#This Row],[SUBT 0]]+Tabla1[[#This Row],[IVA]]</f>
        <v>0</v>
      </c>
    </row>
    <row r="263" spans="1:10" x14ac:dyDescent="0.25">
      <c r="A263" s="4" t="str">
        <f>CONCATENATE(MONTH(Tabla1[[#This Row],[Fecha]]),"-",YEAR(Tabla1[[#This Row],[Fecha]]))</f>
        <v>1-1900</v>
      </c>
      <c r="B263" s="1"/>
      <c r="C263" s="29" t="s">
        <v>24</v>
      </c>
      <c r="E263" s="2">
        <f>Tabla1[[#This Row],[SUBT IVA]]+Tabla1[[#This Row],[SUBT 0]]</f>
        <v>0</v>
      </c>
      <c r="F263" s="2"/>
      <c r="G263" s="15"/>
      <c r="H263" s="15"/>
      <c r="I263" s="2">
        <f>+Tabla1[[#This Row],[SUBT IVA]]*Tabla1[[#This Row],[%]]</f>
        <v>0</v>
      </c>
      <c r="J263" s="2">
        <f>Tabla1[[#This Row],[SUBT IVA]]+Tabla1[[#This Row],[SUBT 0]]+Tabla1[[#This Row],[IVA]]</f>
        <v>0</v>
      </c>
    </row>
    <row r="264" spans="1:10" x14ac:dyDescent="0.25">
      <c r="A264" s="4" t="str">
        <f>CONCATENATE(MONTH(Tabla1[[#This Row],[Fecha]]),"-",YEAR(Tabla1[[#This Row],[Fecha]]))</f>
        <v>1-1900</v>
      </c>
      <c r="B264" s="1"/>
      <c r="C264" s="29" t="s">
        <v>24</v>
      </c>
      <c r="E264" s="2">
        <f>Tabla1[[#This Row],[SUBT IVA]]+Tabla1[[#This Row],[SUBT 0]]</f>
        <v>0</v>
      </c>
      <c r="F264" s="2"/>
      <c r="G264" s="15"/>
      <c r="H264" s="15"/>
      <c r="I264" s="2">
        <f>+Tabla1[[#This Row],[SUBT IVA]]*Tabla1[[#This Row],[%]]</f>
        <v>0</v>
      </c>
      <c r="J264" s="2">
        <f>Tabla1[[#This Row],[SUBT IVA]]+Tabla1[[#This Row],[SUBT 0]]+Tabla1[[#This Row],[IVA]]</f>
        <v>0</v>
      </c>
    </row>
    <row r="265" spans="1:10" x14ac:dyDescent="0.25">
      <c r="A265" s="4" t="str">
        <f>CONCATENATE(MONTH(Tabla1[[#This Row],[Fecha]]),"-",YEAR(Tabla1[[#This Row],[Fecha]]))</f>
        <v>1-1900</v>
      </c>
      <c r="B265" s="1"/>
      <c r="C265" s="29" t="s">
        <v>24</v>
      </c>
      <c r="E265" s="2">
        <f>Tabla1[[#This Row],[SUBT IVA]]+Tabla1[[#This Row],[SUBT 0]]</f>
        <v>0</v>
      </c>
      <c r="F265" s="2"/>
      <c r="G265" s="15"/>
      <c r="H265" s="15"/>
      <c r="I265" s="2">
        <f>+Tabla1[[#This Row],[SUBT IVA]]*Tabla1[[#This Row],[%]]</f>
        <v>0</v>
      </c>
      <c r="J265" s="2">
        <f>Tabla1[[#This Row],[SUBT IVA]]+Tabla1[[#This Row],[SUBT 0]]+Tabla1[[#This Row],[IVA]]</f>
        <v>0</v>
      </c>
    </row>
    <row r="266" spans="1:10" x14ac:dyDescent="0.25">
      <c r="A266" s="4" t="str">
        <f>CONCATENATE(MONTH(Tabla1[[#This Row],[Fecha]]),"-",YEAR(Tabla1[[#This Row],[Fecha]]))</f>
        <v>1-1900</v>
      </c>
      <c r="B266" s="1"/>
      <c r="C266" s="29" t="s">
        <v>24</v>
      </c>
      <c r="E266" s="2">
        <f>Tabla1[[#This Row],[SUBT IVA]]+Tabla1[[#This Row],[SUBT 0]]</f>
        <v>0</v>
      </c>
      <c r="F266" s="2"/>
      <c r="G266" s="15"/>
      <c r="H266" s="15"/>
      <c r="I266" s="2">
        <f>+Tabla1[[#This Row],[SUBT IVA]]*Tabla1[[#This Row],[%]]</f>
        <v>0</v>
      </c>
      <c r="J266" s="2">
        <f>Tabla1[[#This Row],[SUBT IVA]]+Tabla1[[#This Row],[SUBT 0]]+Tabla1[[#This Row],[IVA]]</f>
        <v>0</v>
      </c>
    </row>
    <row r="267" spans="1:10" x14ac:dyDescent="0.25">
      <c r="A267" s="4" t="str">
        <f>CONCATENATE(MONTH(Tabla1[[#This Row],[Fecha]]),"-",YEAR(Tabla1[[#This Row],[Fecha]]))</f>
        <v>1-1900</v>
      </c>
      <c r="B267" s="1"/>
      <c r="C267" s="29" t="s">
        <v>24</v>
      </c>
      <c r="E267" s="2">
        <f>Tabla1[[#This Row],[SUBT IVA]]+Tabla1[[#This Row],[SUBT 0]]</f>
        <v>0</v>
      </c>
      <c r="F267" s="2"/>
      <c r="G267" s="15"/>
      <c r="H267" s="15"/>
      <c r="I267" s="2">
        <f>+Tabla1[[#This Row],[SUBT IVA]]*Tabla1[[#This Row],[%]]</f>
        <v>0</v>
      </c>
      <c r="J267" s="2">
        <f>Tabla1[[#This Row],[SUBT IVA]]+Tabla1[[#This Row],[SUBT 0]]+Tabla1[[#This Row],[IVA]]</f>
        <v>0</v>
      </c>
    </row>
    <row r="268" spans="1:10" x14ac:dyDescent="0.25">
      <c r="A268" s="4" t="str">
        <f>CONCATENATE(MONTH(Tabla1[[#This Row],[Fecha]]),"-",YEAR(Tabla1[[#This Row],[Fecha]]))</f>
        <v>1-1900</v>
      </c>
      <c r="B268" s="1"/>
      <c r="C268" s="29" t="s">
        <v>24</v>
      </c>
      <c r="E268" s="2">
        <f>Tabla1[[#This Row],[SUBT IVA]]+Tabla1[[#This Row],[SUBT 0]]</f>
        <v>0</v>
      </c>
      <c r="F268" s="2"/>
      <c r="G268" s="2"/>
      <c r="H268" s="2"/>
      <c r="I268" s="2">
        <f>+Tabla1[[#This Row],[SUBT IVA]]*Tabla1[[#This Row],[%]]</f>
        <v>0</v>
      </c>
      <c r="J268" s="2">
        <f>Tabla1[[#This Row],[SUBT IVA]]+Tabla1[[#This Row],[SUBT 0]]+Tabla1[[#This Row],[IVA]]</f>
        <v>0</v>
      </c>
    </row>
    <row r="269" spans="1:10" x14ac:dyDescent="0.25">
      <c r="A269" s="4" t="str">
        <f>CONCATENATE(MONTH(Tabla1[[#This Row],[Fecha]]),"-",YEAR(Tabla1[[#This Row],[Fecha]]))</f>
        <v>1-1900</v>
      </c>
      <c r="B269" s="1"/>
      <c r="C269" s="29" t="s">
        <v>24</v>
      </c>
      <c r="E269" s="2">
        <f>Tabla1[[#This Row],[SUBT IVA]]+Tabla1[[#This Row],[SUBT 0]]</f>
        <v>0</v>
      </c>
      <c r="F269" s="2"/>
      <c r="G269" s="2"/>
      <c r="H269" s="2"/>
      <c r="I269" s="2">
        <f>+Tabla1[[#This Row],[SUBT IVA]]*Tabla1[[#This Row],[%]]</f>
        <v>0</v>
      </c>
      <c r="J269" s="2">
        <f>Tabla1[[#This Row],[SUBT IVA]]+Tabla1[[#This Row],[SUBT 0]]+Tabla1[[#This Row],[IVA]]</f>
        <v>0</v>
      </c>
    </row>
    <row r="270" spans="1:10" x14ac:dyDescent="0.25">
      <c r="A270" s="4" t="str">
        <f>CONCATENATE(MONTH(Tabla1[[#This Row],[Fecha]]),"-",YEAR(Tabla1[[#This Row],[Fecha]]))</f>
        <v>1-1900</v>
      </c>
      <c r="B270" s="1"/>
      <c r="C270" s="29" t="s">
        <v>24</v>
      </c>
      <c r="E270" s="2">
        <f>Tabla1[[#This Row],[SUBT IVA]]+Tabla1[[#This Row],[SUBT 0]]</f>
        <v>0</v>
      </c>
      <c r="F270" s="2"/>
      <c r="G270" s="2"/>
      <c r="H270" s="2"/>
      <c r="I270" s="2">
        <f>+Tabla1[[#This Row],[SUBT IVA]]*Tabla1[[#This Row],[%]]</f>
        <v>0</v>
      </c>
      <c r="J270" s="2">
        <f>Tabla1[[#This Row],[SUBT IVA]]+Tabla1[[#This Row],[SUBT 0]]+Tabla1[[#This Row],[IVA]]</f>
        <v>0</v>
      </c>
    </row>
    <row r="271" spans="1:10" x14ac:dyDescent="0.25">
      <c r="A271" s="4" t="str">
        <f>CONCATENATE(MONTH(Tabla1[[#This Row],[Fecha]]),"-",YEAR(Tabla1[[#This Row],[Fecha]]))</f>
        <v>1-1900</v>
      </c>
      <c r="B271" s="1"/>
      <c r="C271" s="29" t="s">
        <v>24</v>
      </c>
      <c r="E271" s="2">
        <f>Tabla1[[#This Row],[SUBT IVA]]+Tabla1[[#This Row],[SUBT 0]]</f>
        <v>0</v>
      </c>
      <c r="F271" s="2"/>
      <c r="G271" s="2"/>
      <c r="H271" s="2"/>
      <c r="I271" s="2">
        <f>+Tabla1[[#This Row],[SUBT IVA]]*Tabla1[[#This Row],[%]]</f>
        <v>0</v>
      </c>
      <c r="J271" s="2">
        <f>Tabla1[[#This Row],[SUBT IVA]]+Tabla1[[#This Row],[SUBT 0]]+Tabla1[[#This Row],[IVA]]</f>
        <v>0</v>
      </c>
    </row>
    <row r="272" spans="1:10" x14ac:dyDescent="0.25">
      <c r="A272" s="4" t="str">
        <f>CONCATENATE(MONTH(Tabla1[[#This Row],[Fecha]]),"-",YEAR(Tabla1[[#This Row],[Fecha]]))</f>
        <v>1-1900</v>
      </c>
      <c r="B272" s="1"/>
      <c r="C272" s="29" t="s">
        <v>24</v>
      </c>
      <c r="E272" s="2">
        <f>Tabla1[[#This Row],[SUBT IVA]]+Tabla1[[#This Row],[SUBT 0]]</f>
        <v>0</v>
      </c>
      <c r="F272" s="2"/>
      <c r="G272" s="2"/>
      <c r="H272" s="2"/>
      <c r="I272" s="2">
        <f>+Tabla1[[#This Row],[SUBT IVA]]*Tabla1[[#This Row],[%]]</f>
        <v>0</v>
      </c>
      <c r="J272" s="2">
        <f>Tabla1[[#This Row],[SUBT IVA]]+Tabla1[[#This Row],[SUBT 0]]+Tabla1[[#This Row],[IVA]]</f>
        <v>0</v>
      </c>
    </row>
    <row r="273" spans="1:10" x14ac:dyDescent="0.25">
      <c r="A273" s="4" t="str">
        <f>CONCATENATE(MONTH(Tabla1[[#This Row],[Fecha]]),"-",YEAR(Tabla1[[#This Row],[Fecha]]))</f>
        <v>1-1900</v>
      </c>
      <c r="B273" s="1"/>
      <c r="C273" s="29" t="s">
        <v>24</v>
      </c>
      <c r="E273" s="2">
        <f>Tabla1[[#This Row],[SUBT IVA]]+Tabla1[[#This Row],[SUBT 0]]</f>
        <v>0</v>
      </c>
      <c r="F273" s="2"/>
      <c r="G273" s="2"/>
      <c r="H273" s="2"/>
      <c r="I273" s="2">
        <f>+Tabla1[[#This Row],[SUBT IVA]]*Tabla1[[#This Row],[%]]</f>
        <v>0</v>
      </c>
      <c r="J273" s="2">
        <f>Tabla1[[#This Row],[SUBT IVA]]+Tabla1[[#This Row],[SUBT 0]]+Tabla1[[#This Row],[IVA]]</f>
        <v>0</v>
      </c>
    </row>
    <row r="274" spans="1:10" x14ac:dyDescent="0.25">
      <c r="A274" s="4" t="str">
        <f>CONCATENATE(MONTH(Tabla1[[#This Row],[Fecha]]),"-",YEAR(Tabla1[[#This Row],[Fecha]]))</f>
        <v>1-1900</v>
      </c>
      <c r="B274" s="1"/>
      <c r="C274" s="29" t="s">
        <v>24</v>
      </c>
      <c r="E274" s="2">
        <f>Tabla1[[#This Row],[SUBT IVA]]+Tabla1[[#This Row],[SUBT 0]]</f>
        <v>0</v>
      </c>
      <c r="F274" s="2"/>
      <c r="G274" s="2"/>
      <c r="H274" s="2"/>
      <c r="I274" s="2">
        <f>+Tabla1[[#This Row],[SUBT IVA]]*Tabla1[[#This Row],[%]]</f>
        <v>0</v>
      </c>
      <c r="J274" s="2">
        <f>Tabla1[[#This Row],[SUBT IVA]]+Tabla1[[#This Row],[SUBT 0]]+Tabla1[[#This Row],[IVA]]</f>
        <v>0</v>
      </c>
    </row>
    <row r="275" spans="1:10" x14ac:dyDescent="0.25">
      <c r="A275" s="4" t="str">
        <f>CONCATENATE(MONTH(Tabla1[[#This Row],[Fecha]]),"-",YEAR(Tabla1[[#This Row],[Fecha]]))</f>
        <v>1-1900</v>
      </c>
      <c r="B275" s="1"/>
      <c r="C275" s="29" t="s">
        <v>24</v>
      </c>
      <c r="E275" s="2">
        <f>Tabla1[[#This Row],[SUBT IVA]]+Tabla1[[#This Row],[SUBT 0]]</f>
        <v>0</v>
      </c>
      <c r="F275" s="2"/>
      <c r="G275" s="2"/>
      <c r="H275" s="2"/>
      <c r="I275" s="2">
        <f>+Tabla1[[#This Row],[SUBT IVA]]*Tabla1[[#This Row],[%]]</f>
        <v>0</v>
      </c>
      <c r="J275" s="2">
        <f>Tabla1[[#This Row],[SUBT IVA]]+Tabla1[[#This Row],[SUBT 0]]+Tabla1[[#This Row],[IVA]]</f>
        <v>0</v>
      </c>
    </row>
    <row r="276" spans="1:10" x14ac:dyDescent="0.25">
      <c r="A276" s="4" t="str">
        <f>CONCATENATE(MONTH(Tabla1[[#This Row],[Fecha]]),"-",YEAR(Tabla1[[#This Row],[Fecha]]))</f>
        <v>1-1900</v>
      </c>
      <c r="B276" s="1"/>
      <c r="C276" s="29" t="s">
        <v>24</v>
      </c>
      <c r="E276" s="2">
        <f>Tabla1[[#This Row],[SUBT IVA]]+Tabla1[[#This Row],[SUBT 0]]</f>
        <v>0</v>
      </c>
      <c r="F276" s="2"/>
      <c r="G276" s="13"/>
      <c r="H276" s="13"/>
      <c r="I276" s="2">
        <f>+Tabla1[[#This Row],[SUBT IVA]]*Tabla1[[#This Row],[%]]</f>
        <v>0</v>
      </c>
      <c r="J276" s="2">
        <f>Tabla1[[#This Row],[SUBT IVA]]+Tabla1[[#This Row],[SUBT 0]]+Tabla1[[#This Row],[IVA]]</f>
        <v>0</v>
      </c>
    </row>
    <row r="277" spans="1:10" x14ac:dyDescent="0.25">
      <c r="A277" s="4" t="str">
        <f>CONCATENATE(MONTH(Tabla1[[#This Row],[Fecha]]),"-",YEAR(Tabla1[[#This Row],[Fecha]]))</f>
        <v>1-1900</v>
      </c>
      <c r="B277" s="1"/>
      <c r="C277" s="29" t="s">
        <v>24</v>
      </c>
      <c r="E277" s="2">
        <f>Tabla1[[#This Row],[SUBT IVA]]+Tabla1[[#This Row],[SUBT 0]]</f>
        <v>0</v>
      </c>
      <c r="F277" s="2"/>
      <c r="G277" s="27"/>
      <c r="H277" s="27"/>
      <c r="I277" s="2">
        <f>+Tabla1[[#This Row],[SUBT IVA]]*Tabla1[[#This Row],[%]]</f>
        <v>0</v>
      </c>
      <c r="J277" s="2">
        <f>Tabla1[[#This Row],[SUBT IVA]]+Tabla1[[#This Row],[SUBT 0]]+Tabla1[[#This Row],[IVA]]</f>
        <v>0</v>
      </c>
    </row>
    <row r="278" spans="1:10" x14ac:dyDescent="0.25">
      <c r="A278" s="4" t="str">
        <f>CONCATENATE(MONTH(Tabla1[[#This Row],[Fecha]]),"-",YEAR(Tabla1[[#This Row],[Fecha]]))</f>
        <v>1-1900</v>
      </c>
      <c r="B278" s="1"/>
      <c r="C278" s="29" t="s">
        <v>24</v>
      </c>
      <c r="E278" s="2">
        <f>Tabla1[[#This Row],[SUBT IVA]]+Tabla1[[#This Row],[SUBT 0]]</f>
        <v>0</v>
      </c>
      <c r="F278" s="2"/>
      <c r="G278" s="27"/>
      <c r="H278" s="27"/>
      <c r="I278" s="2">
        <f>+Tabla1[[#This Row],[SUBT IVA]]*Tabla1[[#This Row],[%]]</f>
        <v>0</v>
      </c>
      <c r="J278" s="2">
        <f>Tabla1[[#This Row],[SUBT IVA]]+Tabla1[[#This Row],[SUBT 0]]+Tabla1[[#This Row],[IVA]]</f>
        <v>0</v>
      </c>
    </row>
    <row r="279" spans="1:10" x14ac:dyDescent="0.25">
      <c r="A279" s="4" t="str">
        <f>CONCATENATE(MONTH(Tabla1[[#This Row],[Fecha]]),"-",YEAR(Tabla1[[#This Row],[Fecha]]))</f>
        <v>1-1900</v>
      </c>
      <c r="B279" s="1"/>
      <c r="C279" s="29" t="s">
        <v>24</v>
      </c>
      <c r="E279" s="2">
        <f>Tabla1[[#This Row],[SUBT IVA]]+Tabla1[[#This Row],[SUBT 0]]</f>
        <v>0</v>
      </c>
      <c r="F279" s="2"/>
      <c r="G279" s="13"/>
      <c r="H279" s="13"/>
      <c r="I279" s="2">
        <f>+Tabla1[[#This Row],[SUBT IVA]]*Tabla1[[#This Row],[%]]</f>
        <v>0</v>
      </c>
      <c r="J279" s="2">
        <f>Tabla1[[#This Row],[SUBT IVA]]+Tabla1[[#This Row],[SUBT 0]]+Tabla1[[#This Row],[IVA]]</f>
        <v>0</v>
      </c>
    </row>
    <row r="280" spans="1:10" x14ac:dyDescent="0.25">
      <c r="A280" s="4" t="str">
        <f>CONCATENATE(MONTH(Tabla1[[#This Row],[Fecha]]),"-",YEAR(Tabla1[[#This Row],[Fecha]]))</f>
        <v>1-1900</v>
      </c>
      <c r="B280" s="1"/>
      <c r="C280" s="29" t="s">
        <v>24</v>
      </c>
      <c r="E280" s="2">
        <f>Tabla1[[#This Row],[SUBT IVA]]+Tabla1[[#This Row],[SUBT 0]]</f>
        <v>0</v>
      </c>
      <c r="F280" s="2"/>
      <c r="G280" s="27"/>
      <c r="H280" s="27"/>
      <c r="I280" s="2">
        <f>+Tabla1[[#This Row],[SUBT IVA]]*Tabla1[[#This Row],[%]]</f>
        <v>0</v>
      </c>
      <c r="J280" s="2">
        <f>Tabla1[[#This Row],[SUBT IVA]]+Tabla1[[#This Row],[SUBT 0]]+Tabla1[[#This Row],[IVA]]</f>
        <v>0</v>
      </c>
    </row>
    <row r="281" spans="1:10" x14ac:dyDescent="0.25">
      <c r="A281" s="4" t="str">
        <f>CONCATENATE(MONTH(Tabla1[[#This Row],[Fecha]]),"-",YEAR(Tabla1[[#This Row],[Fecha]]))</f>
        <v>1-1900</v>
      </c>
      <c r="B281" s="1"/>
      <c r="C281" s="29" t="s">
        <v>24</v>
      </c>
      <c r="E281" s="2">
        <f>Tabla1[[#This Row],[SUBT IVA]]+Tabla1[[#This Row],[SUBT 0]]</f>
        <v>0</v>
      </c>
      <c r="F281" s="2"/>
      <c r="G281" s="2"/>
      <c r="H281" s="2"/>
      <c r="I281" s="2">
        <f>+Tabla1[[#This Row],[SUBT IVA]]*Tabla1[[#This Row],[%]]</f>
        <v>0</v>
      </c>
      <c r="J281" s="2">
        <f>Tabla1[[#This Row],[SUBT IVA]]+Tabla1[[#This Row],[SUBT 0]]+Tabla1[[#This Row],[IVA]]</f>
        <v>0</v>
      </c>
    </row>
    <row r="282" spans="1:10" x14ac:dyDescent="0.25">
      <c r="A282" s="4" t="str">
        <f>CONCATENATE(MONTH(Tabla1[[#This Row],[Fecha]]),"-",YEAR(Tabla1[[#This Row],[Fecha]]))</f>
        <v>1-1900</v>
      </c>
      <c r="B282" s="1"/>
      <c r="C282" s="29" t="s">
        <v>24</v>
      </c>
      <c r="E282" s="2">
        <f>Tabla1[[#This Row],[SUBT IVA]]+Tabla1[[#This Row],[SUBT 0]]</f>
        <v>0</v>
      </c>
      <c r="F282" s="2"/>
      <c r="G282" s="27"/>
      <c r="H282" s="27"/>
      <c r="I282" s="2">
        <f>+Tabla1[[#This Row],[SUBT IVA]]*Tabla1[[#This Row],[%]]</f>
        <v>0</v>
      </c>
      <c r="J282" s="2">
        <f>Tabla1[[#This Row],[SUBT IVA]]+Tabla1[[#This Row],[SUBT 0]]+Tabla1[[#This Row],[IVA]]</f>
        <v>0</v>
      </c>
    </row>
    <row r="283" spans="1:10" x14ac:dyDescent="0.25">
      <c r="A283" s="4" t="str">
        <f>CONCATENATE(MONTH(Tabla1[[#This Row],[Fecha]]),"-",YEAR(Tabla1[[#This Row],[Fecha]]))</f>
        <v>1-1900</v>
      </c>
      <c r="B283" s="1"/>
      <c r="C283" s="29" t="s">
        <v>24</v>
      </c>
      <c r="E283" s="2">
        <f>Tabla1[[#This Row],[SUBT IVA]]+Tabla1[[#This Row],[SUBT 0]]</f>
        <v>0</v>
      </c>
      <c r="F283" s="2"/>
      <c r="G283" s="27"/>
      <c r="H283" s="27"/>
      <c r="I283" s="2">
        <f>+Tabla1[[#This Row],[SUBT IVA]]*Tabla1[[#This Row],[%]]</f>
        <v>0</v>
      </c>
      <c r="J283" s="2">
        <f>Tabla1[[#This Row],[SUBT IVA]]+Tabla1[[#This Row],[SUBT 0]]+Tabla1[[#This Row],[IVA]]</f>
        <v>0</v>
      </c>
    </row>
    <row r="284" spans="1:10" x14ac:dyDescent="0.25">
      <c r="A284" s="4" t="str">
        <f>CONCATENATE(MONTH(Tabla1[[#This Row],[Fecha]]),"-",YEAR(Tabla1[[#This Row],[Fecha]]))</f>
        <v>1-1900</v>
      </c>
      <c r="B284" s="1"/>
      <c r="C284" s="29" t="s">
        <v>24</v>
      </c>
      <c r="E284" s="2">
        <f>Tabla1[[#This Row],[SUBT IVA]]+Tabla1[[#This Row],[SUBT 0]]</f>
        <v>0</v>
      </c>
      <c r="F284" s="2"/>
      <c r="G284" s="27"/>
      <c r="H284" s="27"/>
      <c r="I284" s="2">
        <f>+Tabla1[[#This Row],[SUBT IVA]]*Tabla1[[#This Row],[%]]</f>
        <v>0</v>
      </c>
      <c r="J284" s="2">
        <f>Tabla1[[#This Row],[SUBT IVA]]+Tabla1[[#This Row],[SUBT 0]]+Tabla1[[#This Row],[IVA]]</f>
        <v>0</v>
      </c>
    </row>
    <row r="285" spans="1:10" x14ac:dyDescent="0.25">
      <c r="A285" s="4" t="str">
        <f>CONCATENATE(MONTH(Tabla1[[#This Row],[Fecha]]),"-",YEAR(Tabla1[[#This Row],[Fecha]]))</f>
        <v>1-1900</v>
      </c>
      <c r="B285" s="1"/>
      <c r="C285" s="29" t="s">
        <v>24</v>
      </c>
      <c r="E285" s="2">
        <f>Tabla1[[#This Row],[SUBT IVA]]+Tabla1[[#This Row],[SUBT 0]]</f>
        <v>0</v>
      </c>
      <c r="F285" s="2"/>
      <c r="G285" s="27"/>
      <c r="H285" s="27"/>
      <c r="I285" s="2">
        <f>+Tabla1[[#This Row],[SUBT IVA]]*Tabla1[[#This Row],[%]]</f>
        <v>0</v>
      </c>
      <c r="J285" s="2">
        <f>Tabla1[[#This Row],[SUBT IVA]]+Tabla1[[#This Row],[SUBT 0]]+Tabla1[[#This Row],[IVA]]</f>
        <v>0</v>
      </c>
    </row>
    <row r="286" spans="1:10" x14ac:dyDescent="0.25">
      <c r="A286" s="4" t="str">
        <f>CONCATENATE(MONTH(Tabla1[[#This Row],[Fecha]]),"-",YEAR(Tabla1[[#This Row],[Fecha]]))</f>
        <v>1-1900</v>
      </c>
      <c r="B286" s="1"/>
      <c r="C286" s="29" t="s">
        <v>24</v>
      </c>
      <c r="E286" s="2">
        <f>Tabla1[[#This Row],[SUBT IVA]]+Tabla1[[#This Row],[SUBT 0]]</f>
        <v>0</v>
      </c>
      <c r="F286" s="2"/>
      <c r="G286" s="27"/>
      <c r="H286" s="27"/>
      <c r="I286" s="2">
        <f>+Tabla1[[#This Row],[SUBT IVA]]*Tabla1[[#This Row],[%]]</f>
        <v>0</v>
      </c>
      <c r="J286" s="2">
        <f>Tabla1[[#This Row],[SUBT IVA]]+Tabla1[[#This Row],[SUBT 0]]+Tabla1[[#This Row],[IVA]]</f>
        <v>0</v>
      </c>
    </row>
    <row r="287" spans="1:10" x14ac:dyDescent="0.25">
      <c r="A287" s="4" t="str">
        <f>CONCATENATE(MONTH(Tabla1[[#This Row],[Fecha]]),"-",YEAR(Tabla1[[#This Row],[Fecha]]))</f>
        <v>1-1900</v>
      </c>
      <c r="B287" s="1"/>
      <c r="C287" s="29" t="s">
        <v>24</v>
      </c>
      <c r="E287" s="2">
        <f>Tabla1[[#This Row],[SUBT IVA]]+Tabla1[[#This Row],[SUBT 0]]</f>
        <v>0</v>
      </c>
      <c r="F287" s="2"/>
      <c r="G287" s="27"/>
      <c r="H287" s="27"/>
      <c r="I287" s="2">
        <f>+Tabla1[[#This Row],[SUBT IVA]]*Tabla1[[#This Row],[%]]</f>
        <v>0</v>
      </c>
      <c r="J287" s="2">
        <f>Tabla1[[#This Row],[SUBT IVA]]+Tabla1[[#This Row],[SUBT 0]]+Tabla1[[#This Row],[IVA]]</f>
        <v>0</v>
      </c>
    </row>
    <row r="288" spans="1:10" x14ac:dyDescent="0.25">
      <c r="A288" s="4" t="str">
        <f>CONCATENATE(MONTH(Tabla1[[#This Row],[Fecha]]),"-",YEAR(Tabla1[[#This Row],[Fecha]]))</f>
        <v>1-1900</v>
      </c>
      <c r="B288" s="1"/>
      <c r="C288" s="29" t="s">
        <v>24</v>
      </c>
      <c r="E288" s="2">
        <f>Tabla1[[#This Row],[SUBT IVA]]+Tabla1[[#This Row],[SUBT 0]]</f>
        <v>0</v>
      </c>
      <c r="F288" s="2"/>
      <c r="G288" s="27"/>
      <c r="H288" s="27"/>
      <c r="I288" s="2">
        <f>+Tabla1[[#This Row],[SUBT IVA]]*Tabla1[[#This Row],[%]]</f>
        <v>0</v>
      </c>
      <c r="J288" s="2">
        <f>Tabla1[[#This Row],[SUBT IVA]]+Tabla1[[#This Row],[SUBT 0]]+Tabla1[[#This Row],[IVA]]</f>
        <v>0</v>
      </c>
    </row>
    <row r="289" spans="1:10" x14ac:dyDescent="0.25">
      <c r="A289" s="4" t="str">
        <f>CONCATENATE(MONTH(Tabla1[[#This Row],[Fecha]]),"-",YEAR(Tabla1[[#This Row],[Fecha]]))</f>
        <v>1-1900</v>
      </c>
      <c r="B289" s="1"/>
      <c r="C289" s="29" t="s">
        <v>24</v>
      </c>
      <c r="E289" s="2">
        <f>Tabla1[[#This Row],[SUBT IVA]]+Tabla1[[#This Row],[SUBT 0]]</f>
        <v>0</v>
      </c>
      <c r="F289" s="2"/>
      <c r="G289" s="27"/>
      <c r="H289" s="27"/>
      <c r="I289" s="2">
        <f>+Tabla1[[#This Row],[SUBT IVA]]*Tabla1[[#This Row],[%]]</f>
        <v>0</v>
      </c>
      <c r="J289" s="2">
        <f>Tabla1[[#This Row],[SUBT IVA]]+Tabla1[[#This Row],[SUBT 0]]+Tabla1[[#This Row],[IVA]]</f>
        <v>0</v>
      </c>
    </row>
    <row r="290" spans="1:10" x14ac:dyDescent="0.25">
      <c r="A290" s="4" t="str">
        <f>CONCATENATE(MONTH(Tabla1[[#This Row],[Fecha]]),"-",YEAR(Tabla1[[#This Row],[Fecha]]))</f>
        <v>1-1900</v>
      </c>
      <c r="B290" s="1"/>
      <c r="C290" s="29" t="s">
        <v>24</v>
      </c>
      <c r="E290" s="2">
        <f>Tabla1[[#This Row],[SUBT IVA]]+Tabla1[[#This Row],[SUBT 0]]</f>
        <v>0</v>
      </c>
      <c r="F290" s="2"/>
      <c r="G290" s="27"/>
      <c r="H290" s="27"/>
      <c r="I290" s="2">
        <f>+Tabla1[[#This Row],[SUBT IVA]]*Tabla1[[#This Row],[%]]</f>
        <v>0</v>
      </c>
      <c r="J290" s="2">
        <f>Tabla1[[#This Row],[SUBT IVA]]+Tabla1[[#This Row],[SUBT 0]]+Tabla1[[#This Row],[IVA]]</f>
        <v>0</v>
      </c>
    </row>
    <row r="291" spans="1:10" x14ac:dyDescent="0.25">
      <c r="A291" s="4" t="str">
        <f>CONCATENATE(MONTH(Tabla1[[#This Row],[Fecha]]),"-",YEAR(Tabla1[[#This Row],[Fecha]]))</f>
        <v>1-1900</v>
      </c>
      <c r="B291" s="1"/>
      <c r="C291" s="29" t="s">
        <v>24</v>
      </c>
      <c r="E291" s="2">
        <f>Tabla1[[#This Row],[SUBT IVA]]+Tabla1[[#This Row],[SUBT 0]]</f>
        <v>0</v>
      </c>
      <c r="F291" s="2"/>
      <c r="G291" s="27"/>
      <c r="H291" s="27"/>
      <c r="I291" s="2">
        <f>+Tabla1[[#This Row],[SUBT IVA]]*Tabla1[[#This Row],[%]]</f>
        <v>0</v>
      </c>
      <c r="J291" s="2">
        <f>Tabla1[[#This Row],[SUBT IVA]]+Tabla1[[#This Row],[SUBT 0]]+Tabla1[[#This Row],[IVA]]</f>
        <v>0</v>
      </c>
    </row>
    <row r="292" spans="1:10" x14ac:dyDescent="0.25">
      <c r="A292" s="4" t="str">
        <f>CONCATENATE(MONTH(Tabla1[[#This Row],[Fecha]]),"-",YEAR(Tabla1[[#This Row],[Fecha]]))</f>
        <v>1-1900</v>
      </c>
      <c r="B292" s="1"/>
      <c r="C292" s="29" t="s">
        <v>24</v>
      </c>
      <c r="E292" s="2">
        <f>Tabla1[[#This Row],[SUBT IVA]]+Tabla1[[#This Row],[SUBT 0]]</f>
        <v>0</v>
      </c>
      <c r="F292" s="2"/>
      <c r="G292" s="27"/>
      <c r="H292" s="27"/>
      <c r="I292" s="2">
        <f>+Tabla1[[#This Row],[SUBT IVA]]*Tabla1[[#This Row],[%]]</f>
        <v>0</v>
      </c>
      <c r="J292" s="2">
        <f>Tabla1[[#This Row],[SUBT IVA]]+Tabla1[[#This Row],[SUBT 0]]+Tabla1[[#This Row],[IVA]]</f>
        <v>0</v>
      </c>
    </row>
    <row r="293" spans="1:10" x14ac:dyDescent="0.25">
      <c r="A293" s="4" t="str">
        <f>CONCATENATE(MONTH(Tabla1[[#This Row],[Fecha]]),"-",YEAR(Tabla1[[#This Row],[Fecha]]))</f>
        <v>1-1900</v>
      </c>
      <c r="B293" s="1"/>
      <c r="C293" s="29" t="s">
        <v>24</v>
      </c>
      <c r="E293" s="2">
        <f>Tabla1[[#This Row],[SUBT IVA]]+Tabla1[[#This Row],[SUBT 0]]</f>
        <v>0</v>
      </c>
      <c r="F293" s="2"/>
      <c r="G293" s="27"/>
      <c r="H293" s="27"/>
      <c r="I293" s="2">
        <f>+Tabla1[[#This Row],[SUBT IVA]]*Tabla1[[#This Row],[%]]</f>
        <v>0</v>
      </c>
      <c r="J293" s="2">
        <f>Tabla1[[#This Row],[SUBT IVA]]+Tabla1[[#This Row],[SUBT 0]]+Tabla1[[#This Row],[IVA]]</f>
        <v>0</v>
      </c>
    </row>
    <row r="294" spans="1:10" x14ac:dyDescent="0.25">
      <c r="A294" s="4" t="str">
        <f>CONCATENATE(MONTH(Tabla1[[#This Row],[Fecha]]),"-",YEAR(Tabla1[[#This Row],[Fecha]]))</f>
        <v>1-1900</v>
      </c>
      <c r="B294" s="1"/>
      <c r="C294" s="29" t="s">
        <v>24</v>
      </c>
      <c r="E294" s="2">
        <f>Tabla1[[#This Row],[SUBT IVA]]+Tabla1[[#This Row],[SUBT 0]]</f>
        <v>0</v>
      </c>
      <c r="F294" s="2"/>
      <c r="G294" s="27"/>
      <c r="H294" s="27"/>
      <c r="I294" s="2">
        <f>+Tabla1[[#This Row],[SUBT IVA]]*Tabla1[[#This Row],[%]]</f>
        <v>0</v>
      </c>
      <c r="J294" s="2">
        <f>Tabla1[[#This Row],[SUBT IVA]]+Tabla1[[#This Row],[SUBT 0]]+Tabla1[[#This Row],[IVA]]</f>
        <v>0</v>
      </c>
    </row>
    <row r="295" spans="1:10" x14ac:dyDescent="0.25">
      <c r="A295" s="4" t="str">
        <f>CONCATENATE(MONTH(Tabla1[[#This Row],[Fecha]]),"-",YEAR(Tabla1[[#This Row],[Fecha]]))</f>
        <v>1-1900</v>
      </c>
      <c r="B295" s="1"/>
      <c r="C295" s="29" t="s">
        <v>24</v>
      </c>
      <c r="E295" s="2">
        <f>Tabla1[[#This Row],[SUBT IVA]]+Tabla1[[#This Row],[SUBT 0]]</f>
        <v>0</v>
      </c>
      <c r="F295" s="2"/>
      <c r="G295" s="27"/>
      <c r="H295" s="27"/>
      <c r="I295" s="2">
        <f>+Tabla1[[#This Row],[SUBT IVA]]*Tabla1[[#This Row],[%]]</f>
        <v>0</v>
      </c>
      <c r="J295" s="2">
        <f>Tabla1[[#This Row],[SUBT IVA]]+Tabla1[[#This Row],[SUBT 0]]+Tabla1[[#This Row],[IVA]]</f>
        <v>0</v>
      </c>
    </row>
    <row r="296" spans="1:10" x14ac:dyDescent="0.25">
      <c r="A296" s="4" t="str">
        <f>CONCATENATE(MONTH(Tabla1[[#This Row],[Fecha]]),"-",YEAR(Tabla1[[#This Row],[Fecha]]))</f>
        <v>1-1900</v>
      </c>
      <c r="B296" s="1"/>
      <c r="C296" s="29" t="s">
        <v>24</v>
      </c>
      <c r="E296" s="2">
        <f>Tabla1[[#This Row],[SUBT IVA]]+Tabla1[[#This Row],[SUBT 0]]</f>
        <v>0</v>
      </c>
      <c r="F296" s="2"/>
      <c r="G296" s="27"/>
      <c r="H296" s="27"/>
      <c r="I296" s="2">
        <f>+Tabla1[[#This Row],[SUBT IVA]]*Tabla1[[#This Row],[%]]</f>
        <v>0</v>
      </c>
      <c r="J296" s="2">
        <f>Tabla1[[#This Row],[SUBT IVA]]+Tabla1[[#This Row],[SUBT 0]]+Tabla1[[#This Row],[IVA]]</f>
        <v>0</v>
      </c>
    </row>
    <row r="297" spans="1:10" x14ac:dyDescent="0.25">
      <c r="A297" s="4" t="str">
        <f>CONCATENATE(MONTH(Tabla1[[#This Row],[Fecha]]),"-",YEAR(Tabla1[[#This Row],[Fecha]]))</f>
        <v>1-1900</v>
      </c>
      <c r="B297" s="1"/>
      <c r="C297" s="29" t="s">
        <v>24</v>
      </c>
      <c r="E297" s="2">
        <f>Tabla1[[#This Row],[SUBT IVA]]+Tabla1[[#This Row],[SUBT 0]]</f>
        <v>0</v>
      </c>
      <c r="F297" s="2"/>
      <c r="G297" s="27"/>
      <c r="H297" s="27"/>
      <c r="I297" s="2">
        <f>+Tabla1[[#This Row],[SUBT IVA]]*Tabla1[[#This Row],[%]]</f>
        <v>0</v>
      </c>
      <c r="J297" s="2">
        <f>Tabla1[[#This Row],[SUBT IVA]]+Tabla1[[#This Row],[SUBT 0]]+Tabla1[[#This Row],[IVA]]</f>
        <v>0</v>
      </c>
    </row>
    <row r="298" spans="1:10" x14ac:dyDescent="0.25">
      <c r="A298" s="4" t="str">
        <f>CONCATENATE(MONTH(Tabla1[[#This Row],[Fecha]]),"-",YEAR(Tabla1[[#This Row],[Fecha]]))</f>
        <v>1-1900</v>
      </c>
      <c r="B298" s="1"/>
      <c r="C298" s="29" t="s">
        <v>24</v>
      </c>
      <c r="E298" s="2">
        <f>Tabla1[[#This Row],[SUBT IVA]]+Tabla1[[#This Row],[SUBT 0]]</f>
        <v>0</v>
      </c>
      <c r="F298" s="2"/>
      <c r="G298" s="27"/>
      <c r="H298" s="27"/>
      <c r="I298" s="2">
        <f>+Tabla1[[#This Row],[SUBT IVA]]*Tabla1[[#This Row],[%]]</f>
        <v>0</v>
      </c>
      <c r="J298" s="2">
        <f>Tabla1[[#This Row],[SUBT IVA]]+Tabla1[[#This Row],[SUBT 0]]+Tabla1[[#This Row],[IVA]]</f>
        <v>0</v>
      </c>
    </row>
    <row r="299" spans="1:10" x14ac:dyDescent="0.25">
      <c r="A299" s="4" t="str">
        <f>CONCATENATE(MONTH(Tabla1[[#This Row],[Fecha]]),"-",YEAR(Tabla1[[#This Row],[Fecha]]))</f>
        <v>1-1900</v>
      </c>
      <c r="B299" s="1"/>
      <c r="C299" s="29" t="s">
        <v>24</v>
      </c>
      <c r="E299" s="2">
        <f>Tabla1[[#This Row],[SUBT IVA]]+Tabla1[[#This Row],[SUBT 0]]</f>
        <v>0</v>
      </c>
      <c r="F299" s="2"/>
      <c r="G299" s="27"/>
      <c r="H299" s="27"/>
      <c r="I299" s="2">
        <f>+Tabla1[[#This Row],[SUBT IVA]]*Tabla1[[#This Row],[%]]</f>
        <v>0</v>
      </c>
      <c r="J299" s="2">
        <f>Tabla1[[#This Row],[SUBT IVA]]+Tabla1[[#This Row],[SUBT 0]]+Tabla1[[#This Row],[IVA]]</f>
        <v>0</v>
      </c>
    </row>
    <row r="300" spans="1:10" x14ac:dyDescent="0.25">
      <c r="A300" s="4" t="str">
        <f>CONCATENATE(MONTH(Tabla1[[#This Row],[Fecha]]),"-",YEAR(Tabla1[[#This Row],[Fecha]]))</f>
        <v>1-1900</v>
      </c>
      <c r="B300" s="1"/>
      <c r="C300" s="29" t="s">
        <v>24</v>
      </c>
      <c r="E300" s="2">
        <f>Tabla1[[#This Row],[SUBT IVA]]+Tabla1[[#This Row],[SUBT 0]]</f>
        <v>0</v>
      </c>
      <c r="F300" s="2"/>
      <c r="G300" s="27"/>
      <c r="H300" s="27"/>
      <c r="I300" s="2">
        <f>+Tabla1[[#This Row],[SUBT IVA]]*Tabla1[[#This Row],[%]]</f>
        <v>0</v>
      </c>
      <c r="J300" s="2">
        <f>Tabla1[[#This Row],[SUBT IVA]]+Tabla1[[#This Row],[SUBT 0]]+Tabla1[[#This Row],[IVA]]</f>
        <v>0</v>
      </c>
    </row>
    <row r="301" spans="1:10" x14ac:dyDescent="0.25">
      <c r="A301" s="4" t="str">
        <f>CONCATENATE(MONTH(Tabla1[[#This Row],[Fecha]]),"-",YEAR(Tabla1[[#This Row],[Fecha]]))</f>
        <v>1-1900</v>
      </c>
      <c r="B301" s="1"/>
      <c r="C301" s="29" t="s">
        <v>24</v>
      </c>
      <c r="E301" s="2">
        <f>Tabla1[[#This Row],[SUBT IVA]]+Tabla1[[#This Row],[SUBT 0]]</f>
        <v>0</v>
      </c>
      <c r="F301" s="2"/>
      <c r="G301" s="27"/>
      <c r="H301" s="27"/>
      <c r="I301" s="2">
        <f>+Tabla1[[#This Row],[SUBT IVA]]*Tabla1[[#This Row],[%]]</f>
        <v>0</v>
      </c>
      <c r="J301" s="2">
        <f>Tabla1[[#This Row],[SUBT IVA]]+Tabla1[[#This Row],[SUBT 0]]+Tabla1[[#This Row],[IVA]]</f>
        <v>0</v>
      </c>
    </row>
    <row r="302" spans="1:10" x14ac:dyDescent="0.25">
      <c r="A302" s="4" t="str">
        <f>CONCATENATE(MONTH(Tabla1[[#This Row],[Fecha]]),"-",YEAR(Tabla1[[#This Row],[Fecha]]))</f>
        <v>1-1900</v>
      </c>
      <c r="B302" s="1"/>
      <c r="C302" s="29" t="s">
        <v>24</v>
      </c>
      <c r="E302" s="2">
        <f>Tabla1[[#This Row],[SUBT IVA]]+Tabla1[[#This Row],[SUBT 0]]</f>
        <v>0</v>
      </c>
      <c r="F302" s="2"/>
      <c r="G302" s="27"/>
      <c r="H302" s="27"/>
      <c r="I302" s="2">
        <f>+Tabla1[[#This Row],[SUBT IVA]]*Tabla1[[#This Row],[%]]</f>
        <v>0</v>
      </c>
      <c r="J302" s="2">
        <f>Tabla1[[#This Row],[SUBT IVA]]+Tabla1[[#This Row],[SUBT 0]]+Tabla1[[#This Row],[IVA]]</f>
        <v>0</v>
      </c>
    </row>
    <row r="303" spans="1:10" x14ac:dyDescent="0.25">
      <c r="A303" s="4" t="str">
        <f>CONCATENATE(MONTH(Tabla1[[#This Row],[Fecha]]),"-",YEAR(Tabla1[[#This Row],[Fecha]]))</f>
        <v>1-1900</v>
      </c>
      <c r="B303" s="1"/>
      <c r="C303" s="29" t="s">
        <v>24</v>
      </c>
      <c r="E303" s="2">
        <f>Tabla1[[#This Row],[SUBT IVA]]+Tabla1[[#This Row],[SUBT 0]]</f>
        <v>0</v>
      </c>
      <c r="F303" s="2"/>
      <c r="G303" s="27"/>
      <c r="H303" s="27"/>
      <c r="I303" s="2">
        <f>+Tabla1[[#This Row],[SUBT IVA]]*Tabla1[[#This Row],[%]]</f>
        <v>0</v>
      </c>
      <c r="J303" s="2">
        <f>Tabla1[[#This Row],[SUBT IVA]]+Tabla1[[#This Row],[SUBT 0]]+Tabla1[[#This Row],[IVA]]</f>
        <v>0</v>
      </c>
    </row>
    <row r="304" spans="1:10" x14ac:dyDescent="0.25">
      <c r="A304" s="4" t="str">
        <f>CONCATENATE(MONTH(Tabla1[[#This Row],[Fecha]]),"-",YEAR(Tabla1[[#This Row],[Fecha]]))</f>
        <v>1-1900</v>
      </c>
      <c r="B304" s="1"/>
      <c r="C304" s="29" t="s">
        <v>24</v>
      </c>
      <c r="E304" s="2">
        <f>Tabla1[[#This Row],[SUBT IVA]]+Tabla1[[#This Row],[SUBT 0]]</f>
        <v>0</v>
      </c>
      <c r="F304" s="2"/>
      <c r="G304" s="27"/>
      <c r="H304" s="27"/>
      <c r="I304" s="2">
        <f>+Tabla1[[#This Row],[SUBT IVA]]*Tabla1[[#This Row],[%]]</f>
        <v>0</v>
      </c>
      <c r="J304" s="2">
        <f>Tabla1[[#This Row],[SUBT IVA]]+Tabla1[[#This Row],[SUBT 0]]+Tabla1[[#This Row],[IVA]]</f>
        <v>0</v>
      </c>
    </row>
    <row r="305" spans="1:10" x14ac:dyDescent="0.25">
      <c r="A305" s="4" t="str">
        <f>CONCATENATE(MONTH(Tabla1[[#This Row],[Fecha]]),"-",YEAR(Tabla1[[#This Row],[Fecha]]))</f>
        <v>1-1900</v>
      </c>
      <c r="B305" s="1"/>
      <c r="C305" s="29" t="s">
        <v>24</v>
      </c>
      <c r="E305" s="2">
        <f>Tabla1[[#This Row],[SUBT IVA]]+Tabla1[[#This Row],[SUBT 0]]</f>
        <v>0</v>
      </c>
      <c r="F305" s="2"/>
      <c r="G305" s="27"/>
      <c r="H305" s="27"/>
      <c r="I305" s="2">
        <f>+Tabla1[[#This Row],[SUBT IVA]]*Tabla1[[#This Row],[%]]</f>
        <v>0</v>
      </c>
      <c r="J305" s="2">
        <f>Tabla1[[#This Row],[SUBT IVA]]+Tabla1[[#This Row],[SUBT 0]]+Tabla1[[#This Row],[IVA]]</f>
        <v>0</v>
      </c>
    </row>
    <row r="306" spans="1:10" x14ac:dyDescent="0.25">
      <c r="A306" s="4" t="str">
        <f>CONCATENATE(MONTH(Tabla1[[#This Row],[Fecha]]),"-",YEAR(Tabla1[[#This Row],[Fecha]]))</f>
        <v>1-1900</v>
      </c>
      <c r="B306" s="1"/>
      <c r="C306" s="29" t="s">
        <v>24</v>
      </c>
      <c r="E306" s="2">
        <f>Tabla1[[#This Row],[SUBT IVA]]+Tabla1[[#This Row],[SUBT 0]]</f>
        <v>0</v>
      </c>
      <c r="F306" s="2"/>
      <c r="G306" s="27"/>
      <c r="H306" s="27"/>
      <c r="I306" s="2">
        <f>+Tabla1[[#This Row],[SUBT IVA]]*Tabla1[[#This Row],[%]]</f>
        <v>0</v>
      </c>
      <c r="J306" s="2">
        <f>Tabla1[[#This Row],[SUBT IVA]]+Tabla1[[#This Row],[SUBT 0]]+Tabla1[[#This Row],[IVA]]</f>
        <v>0</v>
      </c>
    </row>
    <row r="307" spans="1:10" x14ac:dyDescent="0.25">
      <c r="A307" s="4" t="str">
        <f>CONCATENATE(MONTH(Tabla1[[#This Row],[Fecha]]),"-",YEAR(Tabla1[[#This Row],[Fecha]]))</f>
        <v>1-1900</v>
      </c>
      <c r="B307" s="1"/>
      <c r="C307" s="29" t="s">
        <v>24</v>
      </c>
      <c r="E307" s="2">
        <f>Tabla1[[#This Row],[SUBT IVA]]+Tabla1[[#This Row],[SUBT 0]]</f>
        <v>0</v>
      </c>
      <c r="F307" s="2"/>
      <c r="G307" s="27"/>
      <c r="H307" s="27"/>
      <c r="I307" s="2">
        <f>+Tabla1[[#This Row],[SUBT IVA]]*Tabla1[[#This Row],[%]]</f>
        <v>0</v>
      </c>
      <c r="J307" s="2">
        <f>Tabla1[[#This Row],[SUBT IVA]]+Tabla1[[#This Row],[SUBT 0]]+Tabla1[[#This Row],[IVA]]</f>
        <v>0</v>
      </c>
    </row>
    <row r="308" spans="1:10" x14ac:dyDescent="0.25">
      <c r="A308" s="4" t="str">
        <f>CONCATENATE(MONTH(Tabla1[[#This Row],[Fecha]]),"-",YEAR(Tabla1[[#This Row],[Fecha]]))</f>
        <v>1-1900</v>
      </c>
      <c r="B308" s="1"/>
      <c r="C308" s="29" t="s">
        <v>24</v>
      </c>
      <c r="E308" s="2">
        <f>Tabla1[[#This Row],[SUBT IVA]]+Tabla1[[#This Row],[SUBT 0]]</f>
        <v>0</v>
      </c>
      <c r="F308" s="2"/>
      <c r="G308" s="27"/>
      <c r="H308" s="27"/>
      <c r="I308" s="2">
        <f>+Tabla1[[#This Row],[SUBT IVA]]*Tabla1[[#This Row],[%]]</f>
        <v>0</v>
      </c>
      <c r="J308" s="2">
        <f>Tabla1[[#This Row],[SUBT IVA]]+Tabla1[[#This Row],[SUBT 0]]+Tabla1[[#This Row],[IVA]]</f>
        <v>0</v>
      </c>
    </row>
    <row r="309" spans="1:10" x14ac:dyDescent="0.25">
      <c r="A309" s="4" t="str">
        <f>CONCATENATE(MONTH(Tabla1[[#This Row],[Fecha]]),"-",YEAR(Tabla1[[#This Row],[Fecha]]))</f>
        <v>1-1900</v>
      </c>
      <c r="B309" s="1"/>
      <c r="C309" s="29" t="s">
        <v>24</v>
      </c>
      <c r="E309" s="2">
        <f>Tabla1[[#This Row],[SUBT IVA]]+Tabla1[[#This Row],[SUBT 0]]</f>
        <v>0</v>
      </c>
      <c r="F309" s="2"/>
      <c r="G309" s="27"/>
      <c r="H309" s="27"/>
      <c r="I309" s="2">
        <f>+Tabla1[[#This Row],[SUBT IVA]]*Tabla1[[#This Row],[%]]</f>
        <v>0</v>
      </c>
      <c r="J309" s="2">
        <f>Tabla1[[#This Row],[SUBT IVA]]+Tabla1[[#This Row],[SUBT 0]]+Tabla1[[#This Row],[IVA]]</f>
        <v>0</v>
      </c>
    </row>
    <row r="310" spans="1:10" x14ac:dyDescent="0.25">
      <c r="A310" s="4" t="str">
        <f>CONCATENATE(MONTH(Tabla1[[#This Row],[Fecha]]),"-",YEAR(Tabla1[[#This Row],[Fecha]]))</f>
        <v>1-1900</v>
      </c>
      <c r="B310" s="1"/>
      <c r="C310" s="29" t="s">
        <v>24</v>
      </c>
      <c r="E310" s="2">
        <f>Tabla1[[#This Row],[SUBT IVA]]+Tabla1[[#This Row],[SUBT 0]]</f>
        <v>0</v>
      </c>
      <c r="F310" s="2"/>
      <c r="G310" s="27"/>
      <c r="H310" s="27"/>
      <c r="I310" s="2">
        <f>+Tabla1[[#This Row],[SUBT IVA]]*Tabla1[[#This Row],[%]]</f>
        <v>0</v>
      </c>
      <c r="J310" s="2">
        <f>Tabla1[[#This Row],[SUBT IVA]]+Tabla1[[#This Row],[SUBT 0]]+Tabla1[[#This Row],[IVA]]</f>
        <v>0</v>
      </c>
    </row>
    <row r="311" spans="1:10" x14ac:dyDescent="0.25">
      <c r="A311" s="4" t="str">
        <f>CONCATENATE(MONTH(Tabla1[[#This Row],[Fecha]]),"-",YEAR(Tabla1[[#This Row],[Fecha]]))</f>
        <v>1-1900</v>
      </c>
      <c r="B311" s="1"/>
      <c r="C311" s="29" t="s">
        <v>24</v>
      </c>
      <c r="E311" s="2">
        <f>Tabla1[[#This Row],[SUBT IVA]]+Tabla1[[#This Row],[SUBT 0]]</f>
        <v>0</v>
      </c>
      <c r="F311" s="2"/>
      <c r="G311" s="27"/>
      <c r="H311" s="27"/>
      <c r="I311" s="2">
        <f>+Tabla1[[#This Row],[SUBT IVA]]*Tabla1[[#This Row],[%]]</f>
        <v>0</v>
      </c>
      <c r="J311" s="2">
        <f>Tabla1[[#This Row],[SUBT IVA]]+Tabla1[[#This Row],[SUBT 0]]+Tabla1[[#This Row],[IVA]]</f>
        <v>0</v>
      </c>
    </row>
    <row r="312" spans="1:10" x14ac:dyDescent="0.25">
      <c r="A312" s="4" t="str">
        <f>CONCATENATE(MONTH(Tabla1[[#This Row],[Fecha]]),"-",YEAR(Tabla1[[#This Row],[Fecha]]))</f>
        <v>1-1900</v>
      </c>
      <c r="B312" s="1"/>
      <c r="C312" s="29" t="s">
        <v>24</v>
      </c>
      <c r="E312" s="2">
        <f>Tabla1[[#This Row],[SUBT IVA]]+Tabla1[[#This Row],[SUBT 0]]</f>
        <v>0</v>
      </c>
      <c r="F312" s="2"/>
      <c r="G312" s="27"/>
      <c r="H312" s="27"/>
      <c r="I312" s="2">
        <f>+Tabla1[[#This Row],[SUBT IVA]]*Tabla1[[#This Row],[%]]</f>
        <v>0</v>
      </c>
      <c r="J312" s="2">
        <f>Tabla1[[#This Row],[SUBT IVA]]+Tabla1[[#This Row],[SUBT 0]]+Tabla1[[#This Row],[IVA]]</f>
        <v>0</v>
      </c>
    </row>
    <row r="313" spans="1:10" x14ac:dyDescent="0.25">
      <c r="A313" s="4" t="str">
        <f>CONCATENATE(MONTH(Tabla1[[#This Row],[Fecha]]),"-",YEAR(Tabla1[[#This Row],[Fecha]]))</f>
        <v>1-1900</v>
      </c>
      <c r="B313" s="1"/>
      <c r="C313" s="29" t="s">
        <v>24</v>
      </c>
      <c r="E313" s="2">
        <f>Tabla1[[#This Row],[SUBT IVA]]+Tabla1[[#This Row],[SUBT 0]]</f>
        <v>0</v>
      </c>
      <c r="F313" s="2"/>
      <c r="G313" s="13"/>
      <c r="H313" s="13"/>
      <c r="I313" s="2">
        <f>+Tabla1[[#This Row],[SUBT IVA]]*Tabla1[[#This Row],[%]]</f>
        <v>0</v>
      </c>
      <c r="J313" s="2">
        <f>Tabla1[[#This Row],[SUBT IVA]]+Tabla1[[#This Row],[SUBT 0]]+Tabla1[[#This Row],[IVA]]</f>
        <v>0</v>
      </c>
    </row>
    <row r="314" spans="1:10" x14ac:dyDescent="0.25">
      <c r="A314" s="4" t="str">
        <f>CONCATENATE(MONTH(Tabla1[[#This Row],[Fecha]]),"-",YEAR(Tabla1[[#This Row],[Fecha]]))</f>
        <v>1-1900</v>
      </c>
      <c r="B314" s="1"/>
      <c r="C314" s="29" t="s">
        <v>24</v>
      </c>
      <c r="E314" s="2">
        <f>Tabla1[[#This Row],[SUBT IVA]]+Tabla1[[#This Row],[SUBT 0]]</f>
        <v>0</v>
      </c>
      <c r="F314" s="2"/>
      <c r="G314" s="2"/>
      <c r="H314" s="2"/>
      <c r="I314" s="2">
        <f>+Tabla1[[#This Row],[SUBT IVA]]*Tabla1[[#This Row],[%]]</f>
        <v>0</v>
      </c>
      <c r="J314" s="2">
        <f>Tabla1[[#This Row],[SUBT IVA]]+Tabla1[[#This Row],[SUBT 0]]+Tabla1[[#This Row],[IVA]]</f>
        <v>0</v>
      </c>
    </row>
    <row r="315" spans="1:10" x14ac:dyDescent="0.25">
      <c r="A315" s="4" t="str">
        <f>CONCATENATE(MONTH(Tabla1[[#This Row],[Fecha]]),"-",YEAR(Tabla1[[#This Row],[Fecha]]))</f>
        <v>1-1900</v>
      </c>
      <c r="B315" s="1"/>
      <c r="C315" s="29" t="s">
        <v>24</v>
      </c>
      <c r="E315" s="2">
        <f>Tabla1[[#This Row],[SUBT IVA]]+Tabla1[[#This Row],[SUBT 0]]</f>
        <v>0</v>
      </c>
      <c r="F315" s="2"/>
      <c r="G315" s="2"/>
      <c r="H315" s="2"/>
      <c r="I315" s="2">
        <f>+Tabla1[[#This Row],[SUBT IVA]]*Tabla1[[#This Row],[%]]</f>
        <v>0</v>
      </c>
      <c r="J315" s="2">
        <f>Tabla1[[#This Row],[SUBT IVA]]+Tabla1[[#This Row],[SUBT 0]]+Tabla1[[#This Row],[IVA]]</f>
        <v>0</v>
      </c>
    </row>
    <row r="316" spans="1:10" x14ac:dyDescent="0.25">
      <c r="A316" s="4" t="str">
        <f>CONCATENATE(MONTH(Tabla1[[#This Row],[Fecha]]),"-",YEAR(Tabla1[[#This Row],[Fecha]]))</f>
        <v>1-1900</v>
      </c>
      <c r="B316" s="1"/>
      <c r="C316" s="29" t="s">
        <v>24</v>
      </c>
      <c r="E316" s="2">
        <f>Tabla1[[#This Row],[SUBT IVA]]+Tabla1[[#This Row],[SUBT 0]]</f>
        <v>0</v>
      </c>
      <c r="F316" s="2"/>
      <c r="G316" s="2"/>
      <c r="H316" s="2"/>
      <c r="I316" s="2">
        <f>+Tabla1[[#This Row],[SUBT IVA]]*Tabla1[[#This Row],[%]]</f>
        <v>0</v>
      </c>
      <c r="J316" s="2">
        <f>Tabla1[[#This Row],[SUBT IVA]]+Tabla1[[#This Row],[SUBT 0]]+Tabla1[[#This Row],[IVA]]</f>
        <v>0</v>
      </c>
    </row>
    <row r="317" spans="1:10" x14ac:dyDescent="0.25">
      <c r="A317" s="4" t="str">
        <f>CONCATENATE(MONTH(Tabla1[[#This Row],[Fecha]]),"-",YEAR(Tabla1[[#This Row],[Fecha]]))</f>
        <v>1-1900</v>
      </c>
      <c r="B317" s="1"/>
      <c r="C317" s="29" t="s">
        <v>24</v>
      </c>
      <c r="E317" s="2">
        <f>Tabla1[[#This Row],[SUBT IVA]]+Tabla1[[#This Row],[SUBT 0]]</f>
        <v>0</v>
      </c>
      <c r="F317" s="2"/>
      <c r="G317" s="2"/>
      <c r="H317" s="2"/>
      <c r="I317" s="2">
        <f>+Tabla1[[#This Row],[SUBT IVA]]*Tabla1[[#This Row],[%]]</f>
        <v>0</v>
      </c>
      <c r="J317" s="2">
        <f>Tabla1[[#This Row],[SUBT IVA]]+Tabla1[[#This Row],[SUBT 0]]+Tabla1[[#This Row],[IVA]]</f>
        <v>0</v>
      </c>
    </row>
    <row r="318" spans="1:10" x14ac:dyDescent="0.25">
      <c r="A318" s="4" t="str">
        <f>CONCATENATE(MONTH(Tabla1[[#This Row],[Fecha]]),"-",YEAR(Tabla1[[#This Row],[Fecha]]))</f>
        <v>1-1900</v>
      </c>
      <c r="B318" s="1"/>
      <c r="C318" s="29" t="s">
        <v>24</v>
      </c>
      <c r="E318" s="2">
        <f>Tabla1[[#This Row],[SUBT IVA]]+Tabla1[[#This Row],[SUBT 0]]</f>
        <v>0</v>
      </c>
      <c r="F318" s="2"/>
      <c r="G318" s="2"/>
      <c r="H318" s="2"/>
      <c r="I318" s="2">
        <f>+Tabla1[[#This Row],[SUBT IVA]]*Tabla1[[#This Row],[%]]</f>
        <v>0</v>
      </c>
      <c r="J318" s="2">
        <f>Tabla1[[#This Row],[SUBT IVA]]+Tabla1[[#This Row],[SUBT 0]]+Tabla1[[#This Row],[IVA]]</f>
        <v>0</v>
      </c>
    </row>
    <row r="319" spans="1:10" x14ac:dyDescent="0.25">
      <c r="A319" s="4" t="str">
        <f>CONCATENATE(MONTH(Tabla1[[#This Row],[Fecha]]),"-",YEAR(Tabla1[[#This Row],[Fecha]]))</f>
        <v>1-1900</v>
      </c>
      <c r="B319" s="1"/>
      <c r="C319" s="29" t="s">
        <v>24</v>
      </c>
      <c r="E319" s="2">
        <f>Tabla1[[#This Row],[SUBT IVA]]+Tabla1[[#This Row],[SUBT 0]]</f>
        <v>0</v>
      </c>
      <c r="F319" s="2"/>
      <c r="G319" s="2"/>
      <c r="H319" s="2"/>
      <c r="I319" s="2">
        <f>+Tabla1[[#This Row],[SUBT IVA]]*Tabla1[[#This Row],[%]]</f>
        <v>0</v>
      </c>
      <c r="J319" s="2">
        <f>Tabla1[[#This Row],[SUBT IVA]]+Tabla1[[#This Row],[SUBT 0]]+Tabla1[[#This Row],[IVA]]</f>
        <v>0</v>
      </c>
    </row>
    <row r="320" spans="1:10" x14ac:dyDescent="0.25">
      <c r="A320" s="4" t="str">
        <f>CONCATENATE(MONTH(Tabla1[[#This Row],[Fecha]]),"-",YEAR(Tabla1[[#This Row],[Fecha]]))</f>
        <v>1-1900</v>
      </c>
      <c r="B320" s="1"/>
      <c r="C320" s="29" t="s">
        <v>24</v>
      </c>
      <c r="E320" s="2">
        <f>Tabla1[[#This Row],[SUBT IVA]]+Tabla1[[#This Row],[SUBT 0]]</f>
        <v>0</v>
      </c>
      <c r="F320" s="2"/>
      <c r="G320" s="2"/>
      <c r="H320" s="2"/>
      <c r="I320" s="2">
        <f>+Tabla1[[#This Row],[SUBT IVA]]*Tabla1[[#This Row],[%]]</f>
        <v>0</v>
      </c>
      <c r="J320" s="2">
        <f>Tabla1[[#This Row],[SUBT IVA]]+Tabla1[[#This Row],[SUBT 0]]+Tabla1[[#This Row],[IVA]]</f>
        <v>0</v>
      </c>
    </row>
    <row r="321" spans="1:10" x14ac:dyDescent="0.25">
      <c r="A321" s="4" t="str">
        <f>CONCATENATE(MONTH(Tabla1[[#This Row],[Fecha]]),"-",YEAR(Tabla1[[#This Row],[Fecha]]))</f>
        <v>1-1900</v>
      </c>
      <c r="B321" s="1"/>
      <c r="C321" s="29" t="s">
        <v>24</v>
      </c>
      <c r="E321" s="2">
        <f>Tabla1[[#This Row],[SUBT IVA]]+Tabla1[[#This Row],[SUBT 0]]</f>
        <v>0</v>
      </c>
      <c r="F321" s="2"/>
      <c r="G321" s="2"/>
      <c r="H321" s="2"/>
      <c r="I321" s="2">
        <f>+Tabla1[[#This Row],[SUBT IVA]]*Tabla1[[#This Row],[%]]</f>
        <v>0</v>
      </c>
      <c r="J321" s="2">
        <f>Tabla1[[#This Row],[SUBT IVA]]+Tabla1[[#This Row],[SUBT 0]]+Tabla1[[#This Row],[IVA]]</f>
        <v>0</v>
      </c>
    </row>
    <row r="322" spans="1:10" x14ac:dyDescent="0.25">
      <c r="A322" s="4" t="str">
        <f>CONCATENATE(MONTH(Tabla1[[#This Row],[Fecha]]),"-",YEAR(Tabla1[[#This Row],[Fecha]]))</f>
        <v>1-1900</v>
      </c>
      <c r="B322" s="1"/>
      <c r="C322" s="29" t="s">
        <v>24</v>
      </c>
      <c r="E322" s="2">
        <f>Tabla1[[#This Row],[SUBT IVA]]+Tabla1[[#This Row],[SUBT 0]]</f>
        <v>0</v>
      </c>
      <c r="F322" s="2"/>
      <c r="G322" s="2"/>
      <c r="H322" s="2"/>
      <c r="I322" s="2">
        <f>+Tabla1[[#This Row],[SUBT IVA]]*Tabla1[[#This Row],[%]]</f>
        <v>0</v>
      </c>
      <c r="J322" s="2">
        <f>Tabla1[[#This Row],[SUBT IVA]]+Tabla1[[#This Row],[SUBT 0]]+Tabla1[[#This Row],[IVA]]</f>
        <v>0</v>
      </c>
    </row>
    <row r="323" spans="1:10" x14ac:dyDescent="0.25">
      <c r="A323" s="4" t="str">
        <f>CONCATENATE(MONTH(Tabla1[[#This Row],[Fecha]]),"-",YEAR(Tabla1[[#This Row],[Fecha]]))</f>
        <v>1-1900</v>
      </c>
      <c r="B323" s="1"/>
      <c r="C323" s="29" t="s">
        <v>24</v>
      </c>
      <c r="E323" s="2">
        <f>Tabla1[[#This Row],[SUBT IVA]]+Tabla1[[#This Row],[SUBT 0]]</f>
        <v>0</v>
      </c>
      <c r="F323" s="2"/>
      <c r="G323" s="2"/>
      <c r="H323" s="2"/>
      <c r="I323" s="2">
        <f>+Tabla1[[#This Row],[SUBT IVA]]*Tabla1[[#This Row],[%]]</f>
        <v>0</v>
      </c>
      <c r="J323" s="2">
        <f>Tabla1[[#This Row],[SUBT IVA]]+Tabla1[[#This Row],[SUBT 0]]+Tabla1[[#This Row],[IVA]]</f>
        <v>0</v>
      </c>
    </row>
    <row r="324" spans="1:10" x14ac:dyDescent="0.25">
      <c r="A324" s="4" t="str">
        <f>CONCATENATE(MONTH(Tabla1[[#This Row],[Fecha]]),"-",YEAR(Tabla1[[#This Row],[Fecha]]))</f>
        <v>1-1900</v>
      </c>
      <c r="B324" s="1"/>
      <c r="C324" s="29" t="s">
        <v>24</v>
      </c>
      <c r="E324" s="2">
        <f>Tabla1[[#This Row],[SUBT IVA]]+Tabla1[[#This Row],[SUBT 0]]</f>
        <v>0</v>
      </c>
      <c r="F324" s="2"/>
      <c r="G324" s="2"/>
      <c r="H324" s="2"/>
      <c r="I324" s="2">
        <f>+Tabla1[[#This Row],[SUBT IVA]]*Tabla1[[#This Row],[%]]</f>
        <v>0</v>
      </c>
      <c r="J324" s="2">
        <f>Tabla1[[#This Row],[SUBT IVA]]+Tabla1[[#This Row],[SUBT 0]]+Tabla1[[#This Row],[IVA]]</f>
        <v>0</v>
      </c>
    </row>
    <row r="325" spans="1:10" x14ac:dyDescent="0.25">
      <c r="A325" s="4" t="str">
        <f>CONCATENATE(MONTH(Tabla1[[#This Row],[Fecha]]),"-",YEAR(Tabla1[[#This Row],[Fecha]]))</f>
        <v>1-1900</v>
      </c>
      <c r="B325" s="1"/>
      <c r="C325" s="29" t="s">
        <v>24</v>
      </c>
      <c r="E325" s="2">
        <f>Tabla1[[#This Row],[SUBT IVA]]+Tabla1[[#This Row],[SUBT 0]]</f>
        <v>0</v>
      </c>
      <c r="F325" s="2"/>
      <c r="G325" s="2"/>
      <c r="H325" s="2"/>
      <c r="I325" s="2">
        <f>+Tabla1[[#This Row],[SUBT IVA]]*Tabla1[[#This Row],[%]]</f>
        <v>0</v>
      </c>
      <c r="J325" s="2">
        <f>Tabla1[[#This Row],[SUBT IVA]]+Tabla1[[#This Row],[SUBT 0]]+Tabla1[[#This Row],[IVA]]</f>
        <v>0</v>
      </c>
    </row>
    <row r="326" spans="1:10" x14ac:dyDescent="0.25">
      <c r="A326" s="4" t="str">
        <f>CONCATENATE(MONTH(Tabla1[[#This Row],[Fecha]]),"-",YEAR(Tabla1[[#This Row],[Fecha]]))</f>
        <v>1-1900</v>
      </c>
      <c r="B326" s="1"/>
      <c r="C326" s="29" t="s">
        <v>24</v>
      </c>
      <c r="E326" s="2">
        <f>Tabla1[[#This Row],[SUBT IVA]]+Tabla1[[#This Row],[SUBT 0]]</f>
        <v>0</v>
      </c>
      <c r="F326" s="2"/>
      <c r="G326" s="2"/>
      <c r="H326" s="2"/>
      <c r="I326" s="2">
        <f>+Tabla1[[#This Row],[SUBT IVA]]*Tabla1[[#This Row],[%]]</f>
        <v>0</v>
      </c>
      <c r="J326" s="2">
        <f>Tabla1[[#This Row],[SUBT IVA]]+Tabla1[[#This Row],[SUBT 0]]+Tabla1[[#This Row],[IVA]]</f>
        <v>0</v>
      </c>
    </row>
    <row r="327" spans="1:10" x14ac:dyDescent="0.25">
      <c r="A327" s="4" t="str">
        <f>CONCATENATE(MONTH(Tabla1[[#This Row],[Fecha]]),"-",YEAR(Tabla1[[#This Row],[Fecha]]))</f>
        <v>1-1900</v>
      </c>
      <c r="B327" s="1"/>
      <c r="C327" s="29" t="s">
        <v>24</v>
      </c>
      <c r="E327" s="2">
        <f>Tabla1[[#This Row],[SUBT IVA]]+Tabla1[[#This Row],[SUBT 0]]</f>
        <v>0</v>
      </c>
      <c r="F327" s="2"/>
      <c r="G327" s="30"/>
      <c r="H327" s="30"/>
      <c r="I327" s="2">
        <f>+Tabla1[[#This Row],[SUBT IVA]]*Tabla1[[#This Row],[%]]</f>
        <v>0</v>
      </c>
      <c r="J327" s="2">
        <f>Tabla1[[#This Row],[SUBT IVA]]+Tabla1[[#This Row],[SUBT 0]]+Tabla1[[#This Row],[IVA]]</f>
        <v>0</v>
      </c>
    </row>
    <row r="328" spans="1:10" x14ac:dyDescent="0.25">
      <c r="A328" s="4" t="str">
        <f>CONCATENATE(MONTH(Tabla1[[#This Row],[Fecha]]),"-",YEAR(Tabla1[[#This Row],[Fecha]]))</f>
        <v>1-1900</v>
      </c>
      <c r="B328" s="1"/>
      <c r="C328" s="29" t="s">
        <v>24</v>
      </c>
      <c r="E328" s="2">
        <f>Tabla1[[#This Row],[SUBT IVA]]+Tabla1[[#This Row],[SUBT 0]]</f>
        <v>0</v>
      </c>
      <c r="F328" s="30"/>
      <c r="G328" s="30"/>
      <c r="H328" s="30"/>
      <c r="I328" s="2">
        <f>+Tabla1[[#This Row],[SUBT IVA]]*Tabla1[[#This Row],[%]]</f>
        <v>0</v>
      </c>
      <c r="J328" s="2">
        <f>Tabla1[[#This Row],[SUBT IVA]]+Tabla1[[#This Row],[SUBT 0]]+Tabla1[[#This Row],[IVA]]</f>
        <v>0</v>
      </c>
    </row>
    <row r="329" spans="1:10" x14ac:dyDescent="0.25">
      <c r="A329" s="4" t="str">
        <f>CONCATENATE(MONTH(Tabla1[[#This Row],[Fecha]]),"-",YEAR(Tabla1[[#This Row],[Fecha]]))</f>
        <v>1-1900</v>
      </c>
      <c r="B329" s="1"/>
      <c r="C329" s="29" t="s">
        <v>24</v>
      </c>
      <c r="E329" s="2">
        <f>Tabla1[[#This Row],[SUBT IVA]]+Tabla1[[#This Row],[SUBT 0]]</f>
        <v>0</v>
      </c>
      <c r="F329" s="30"/>
      <c r="G329" s="30"/>
      <c r="H329" s="30"/>
      <c r="I329" s="2">
        <f>+Tabla1[[#This Row],[SUBT IVA]]*Tabla1[[#This Row],[%]]</f>
        <v>0</v>
      </c>
      <c r="J329" s="2">
        <f>Tabla1[[#This Row],[SUBT IVA]]+Tabla1[[#This Row],[SUBT 0]]+Tabla1[[#This Row],[IVA]]</f>
        <v>0</v>
      </c>
    </row>
    <row r="330" spans="1:10" x14ac:dyDescent="0.25">
      <c r="A330" s="4" t="str">
        <f>CONCATENATE(MONTH(Tabla1[[#This Row],[Fecha]]),"-",YEAR(Tabla1[[#This Row],[Fecha]]))</f>
        <v>1-1900</v>
      </c>
      <c r="B330" s="1"/>
      <c r="C330" s="29" t="s">
        <v>24</v>
      </c>
      <c r="E330" s="2">
        <f>Tabla1[[#This Row],[SUBT IVA]]+Tabla1[[#This Row],[SUBT 0]]</f>
        <v>0</v>
      </c>
      <c r="F330" s="30"/>
      <c r="G330" s="30"/>
      <c r="H330" s="30"/>
      <c r="I330" s="2">
        <f>+Tabla1[[#This Row],[SUBT IVA]]*Tabla1[[#This Row],[%]]</f>
        <v>0</v>
      </c>
      <c r="J330" s="2">
        <f>Tabla1[[#This Row],[SUBT IVA]]+Tabla1[[#This Row],[SUBT 0]]+Tabla1[[#This Row],[IVA]]</f>
        <v>0</v>
      </c>
    </row>
    <row r="331" spans="1:10" x14ac:dyDescent="0.25">
      <c r="A331" s="4" t="str">
        <f>CONCATENATE(MONTH(Tabla1[[#This Row],[Fecha]]),"-",YEAR(Tabla1[[#This Row],[Fecha]]))</f>
        <v>1-1900</v>
      </c>
      <c r="B331" s="1"/>
      <c r="C331" s="29" t="s">
        <v>24</v>
      </c>
      <c r="E331" s="2">
        <f>Tabla1[[#This Row],[SUBT IVA]]+Tabla1[[#This Row],[SUBT 0]]</f>
        <v>0</v>
      </c>
      <c r="F331" s="30"/>
      <c r="G331" s="30"/>
      <c r="H331" s="30"/>
      <c r="I331" s="2">
        <f>+Tabla1[[#This Row],[SUBT IVA]]*Tabla1[[#This Row],[%]]</f>
        <v>0</v>
      </c>
      <c r="J331" s="2">
        <f>Tabla1[[#This Row],[SUBT IVA]]+Tabla1[[#This Row],[SUBT 0]]+Tabla1[[#This Row],[IVA]]</f>
        <v>0</v>
      </c>
    </row>
    <row r="332" spans="1:10" x14ac:dyDescent="0.25">
      <c r="A332" s="4" t="str">
        <f>CONCATENATE(MONTH(Tabla1[[#This Row],[Fecha]]),"-",YEAR(Tabla1[[#This Row],[Fecha]]))</f>
        <v>1-1900</v>
      </c>
      <c r="B332" s="1"/>
      <c r="C332" s="29" t="s">
        <v>24</v>
      </c>
      <c r="E332" s="2">
        <f>Tabla1[[#This Row],[SUBT IVA]]+Tabla1[[#This Row],[SUBT 0]]</f>
        <v>0</v>
      </c>
      <c r="F332" s="30"/>
      <c r="G332" s="30"/>
      <c r="H332" s="30"/>
      <c r="I332" s="2">
        <f>+Tabla1[[#This Row],[SUBT IVA]]*Tabla1[[#This Row],[%]]</f>
        <v>0</v>
      </c>
      <c r="J332" s="2">
        <f>Tabla1[[#This Row],[SUBT IVA]]+Tabla1[[#This Row],[SUBT 0]]+Tabla1[[#This Row],[IVA]]</f>
        <v>0</v>
      </c>
    </row>
    <row r="333" spans="1:10" x14ac:dyDescent="0.25">
      <c r="A333" s="4" t="str">
        <f>CONCATENATE(MONTH(Tabla1[[#This Row],[Fecha]]),"-",YEAR(Tabla1[[#This Row],[Fecha]]))</f>
        <v>1-1900</v>
      </c>
      <c r="B333" s="1"/>
      <c r="C333" s="29" t="s">
        <v>24</v>
      </c>
      <c r="E333" s="2">
        <f>Tabla1[[#This Row],[SUBT IVA]]+Tabla1[[#This Row],[SUBT 0]]</f>
        <v>0</v>
      </c>
      <c r="F333" s="2"/>
      <c r="G333" s="30"/>
      <c r="H333" s="30"/>
      <c r="I333" s="2">
        <f>+Tabla1[[#This Row],[SUBT IVA]]*Tabla1[[#This Row],[%]]</f>
        <v>0</v>
      </c>
      <c r="J333" s="2">
        <f>Tabla1[[#This Row],[SUBT IVA]]+Tabla1[[#This Row],[SUBT 0]]+Tabla1[[#This Row],[IVA]]</f>
        <v>0</v>
      </c>
    </row>
    <row r="334" spans="1:10" x14ac:dyDescent="0.25">
      <c r="A334" s="4" t="str">
        <f>CONCATENATE(MONTH(Tabla1[[#This Row],[Fecha]]),"-",YEAR(Tabla1[[#This Row],[Fecha]]))</f>
        <v>1-1900</v>
      </c>
      <c r="B334" s="1"/>
      <c r="C334" s="29" t="s">
        <v>24</v>
      </c>
      <c r="E334" s="2">
        <f>Tabla1[[#This Row],[SUBT IVA]]+Tabla1[[#This Row],[SUBT 0]]</f>
        <v>0</v>
      </c>
      <c r="F334" s="2"/>
      <c r="G334" s="30"/>
      <c r="H334" s="30"/>
      <c r="I334" s="2">
        <f>+Tabla1[[#This Row],[SUBT IVA]]*Tabla1[[#This Row],[%]]</f>
        <v>0</v>
      </c>
      <c r="J334" s="2">
        <f>Tabla1[[#This Row],[SUBT IVA]]+Tabla1[[#This Row],[SUBT 0]]+Tabla1[[#This Row],[IVA]]</f>
        <v>0</v>
      </c>
    </row>
    <row r="335" spans="1:10" x14ac:dyDescent="0.25">
      <c r="A335" s="4" t="str">
        <f>CONCATENATE(MONTH(Tabla1[[#This Row],[Fecha]]),"-",YEAR(Tabla1[[#This Row],[Fecha]]))</f>
        <v>1-1900</v>
      </c>
      <c r="B335" s="1"/>
      <c r="C335" s="29" t="s">
        <v>24</v>
      </c>
      <c r="E335" s="2">
        <f>Tabla1[[#This Row],[SUBT IVA]]+Tabla1[[#This Row],[SUBT 0]]</f>
        <v>0</v>
      </c>
      <c r="F335" s="30"/>
      <c r="G335" s="30"/>
      <c r="H335" s="30"/>
      <c r="I335" s="2">
        <f>+Tabla1[[#This Row],[SUBT IVA]]*Tabla1[[#This Row],[%]]</f>
        <v>0</v>
      </c>
      <c r="J335" s="2">
        <f>Tabla1[[#This Row],[SUBT IVA]]+Tabla1[[#This Row],[SUBT 0]]+Tabla1[[#This Row],[IVA]]</f>
        <v>0</v>
      </c>
    </row>
    <row r="336" spans="1:10" x14ac:dyDescent="0.25">
      <c r="A336" s="4" t="str">
        <f>CONCATENATE(MONTH(Tabla1[[#This Row],[Fecha]]),"-",YEAR(Tabla1[[#This Row],[Fecha]]))</f>
        <v>1-1900</v>
      </c>
      <c r="B336" s="1"/>
      <c r="C336" s="29" t="s">
        <v>24</v>
      </c>
      <c r="E336" s="2">
        <f>Tabla1[[#This Row],[SUBT IVA]]+Tabla1[[#This Row],[SUBT 0]]</f>
        <v>0</v>
      </c>
      <c r="F336" s="30"/>
      <c r="G336" s="30"/>
      <c r="H336" s="30"/>
      <c r="I336" s="2">
        <f>+Tabla1[[#This Row],[SUBT IVA]]*Tabla1[[#This Row],[%]]</f>
        <v>0</v>
      </c>
      <c r="J336" s="2">
        <f>Tabla1[[#This Row],[SUBT IVA]]+Tabla1[[#This Row],[SUBT 0]]+Tabla1[[#This Row],[IVA]]</f>
        <v>0</v>
      </c>
    </row>
    <row r="337" spans="1:10" x14ac:dyDescent="0.25">
      <c r="A337" s="4" t="str">
        <f>CONCATENATE(MONTH(Tabla1[[#This Row],[Fecha]]),"-",YEAR(Tabla1[[#This Row],[Fecha]]))</f>
        <v>1-1900</v>
      </c>
      <c r="B337" s="1"/>
      <c r="C337" s="29" t="s">
        <v>24</v>
      </c>
      <c r="E337" s="2">
        <f>Tabla1[[#This Row],[SUBT IVA]]+Tabla1[[#This Row],[SUBT 0]]</f>
        <v>0</v>
      </c>
      <c r="F337" s="30"/>
      <c r="G337" s="30"/>
      <c r="H337" s="30"/>
      <c r="I337" s="2">
        <f>+Tabla1[[#This Row],[SUBT IVA]]*Tabla1[[#This Row],[%]]</f>
        <v>0</v>
      </c>
      <c r="J337" s="2">
        <f>Tabla1[[#This Row],[SUBT IVA]]+Tabla1[[#This Row],[SUBT 0]]+Tabla1[[#This Row],[IVA]]</f>
        <v>0</v>
      </c>
    </row>
    <row r="338" spans="1:10" x14ac:dyDescent="0.25">
      <c r="A338" s="4" t="str">
        <f>CONCATENATE(MONTH(Tabla1[[#This Row],[Fecha]]),"-",YEAR(Tabla1[[#This Row],[Fecha]]))</f>
        <v>1-1900</v>
      </c>
      <c r="B338" s="1"/>
      <c r="C338" s="29" t="s">
        <v>24</v>
      </c>
      <c r="E338" s="2">
        <f>Tabla1[[#This Row],[SUBT IVA]]+Tabla1[[#This Row],[SUBT 0]]</f>
        <v>0</v>
      </c>
      <c r="F338" s="2"/>
      <c r="G338" s="30"/>
      <c r="H338" s="30"/>
      <c r="I338" s="2">
        <f>+Tabla1[[#This Row],[SUBT IVA]]*Tabla1[[#This Row],[%]]</f>
        <v>0</v>
      </c>
      <c r="J338" s="2">
        <f>Tabla1[[#This Row],[SUBT IVA]]+Tabla1[[#This Row],[SUBT 0]]+Tabla1[[#This Row],[IVA]]</f>
        <v>0</v>
      </c>
    </row>
    <row r="339" spans="1:10" x14ac:dyDescent="0.25">
      <c r="A339" s="4" t="str">
        <f>CONCATENATE(MONTH(Tabla1[[#This Row],[Fecha]]),"-",YEAR(Tabla1[[#This Row],[Fecha]]))</f>
        <v>1-1900</v>
      </c>
      <c r="B339" s="1"/>
      <c r="C339" s="29" t="s">
        <v>24</v>
      </c>
      <c r="E339" s="2">
        <f>Tabla1[[#This Row],[SUBT IVA]]+Tabla1[[#This Row],[SUBT 0]]</f>
        <v>0</v>
      </c>
      <c r="F339" s="30"/>
      <c r="G339" s="30"/>
      <c r="H339" s="30"/>
      <c r="I339" s="2">
        <f>+Tabla1[[#This Row],[SUBT IVA]]*Tabla1[[#This Row],[%]]</f>
        <v>0</v>
      </c>
      <c r="J339" s="2">
        <f>Tabla1[[#This Row],[SUBT IVA]]+Tabla1[[#This Row],[SUBT 0]]+Tabla1[[#This Row],[IVA]]</f>
        <v>0</v>
      </c>
    </row>
    <row r="340" spans="1:10" x14ac:dyDescent="0.25">
      <c r="A340" s="4" t="str">
        <f>CONCATENATE(MONTH(Tabla1[[#This Row],[Fecha]]),"-",YEAR(Tabla1[[#This Row],[Fecha]]))</f>
        <v>1-1900</v>
      </c>
      <c r="B340" s="1"/>
      <c r="C340" s="29" t="s">
        <v>24</v>
      </c>
      <c r="E340" s="2">
        <f>Tabla1[[#This Row],[SUBT IVA]]+Tabla1[[#This Row],[SUBT 0]]</f>
        <v>0</v>
      </c>
      <c r="F340" s="30"/>
      <c r="G340" s="30"/>
      <c r="H340" s="30"/>
      <c r="I340" s="2">
        <f>+Tabla1[[#This Row],[SUBT IVA]]*Tabla1[[#This Row],[%]]</f>
        <v>0</v>
      </c>
      <c r="J340" s="2">
        <f>Tabla1[[#This Row],[SUBT IVA]]+Tabla1[[#This Row],[SUBT 0]]+Tabla1[[#This Row],[IVA]]</f>
        <v>0</v>
      </c>
    </row>
    <row r="341" spans="1:10" x14ac:dyDescent="0.25">
      <c r="A341" s="4" t="str">
        <f>CONCATENATE(MONTH(Tabla1[[#This Row],[Fecha]]),"-",YEAR(Tabla1[[#This Row],[Fecha]]))</f>
        <v>1-1900</v>
      </c>
      <c r="B341" s="1"/>
      <c r="C341" s="29" t="s">
        <v>24</v>
      </c>
      <c r="E341" s="2">
        <f>Tabla1[[#This Row],[SUBT IVA]]+Tabla1[[#This Row],[SUBT 0]]</f>
        <v>0</v>
      </c>
      <c r="F341" s="30"/>
      <c r="G341" s="30"/>
      <c r="H341" s="30"/>
      <c r="I341" s="2">
        <f>+Tabla1[[#This Row],[SUBT IVA]]*Tabla1[[#This Row],[%]]</f>
        <v>0</v>
      </c>
      <c r="J341" s="2">
        <f>Tabla1[[#This Row],[SUBT IVA]]+Tabla1[[#This Row],[SUBT 0]]+Tabla1[[#This Row],[IVA]]</f>
        <v>0</v>
      </c>
    </row>
    <row r="342" spans="1:10" x14ac:dyDescent="0.25">
      <c r="A342" s="4" t="str">
        <f>CONCATENATE(MONTH(Tabla1[[#This Row],[Fecha]]),"-",YEAR(Tabla1[[#This Row],[Fecha]]))</f>
        <v>1-1900</v>
      </c>
      <c r="B342" s="1"/>
      <c r="C342" s="29" t="s">
        <v>24</v>
      </c>
      <c r="E342" s="2">
        <f>Tabla1[[#This Row],[SUBT IVA]]+Tabla1[[#This Row],[SUBT 0]]</f>
        <v>0</v>
      </c>
      <c r="F342" s="30"/>
      <c r="G342" s="30"/>
      <c r="H342" s="30"/>
      <c r="I342" s="2">
        <f>+Tabla1[[#This Row],[SUBT IVA]]*Tabla1[[#This Row],[%]]</f>
        <v>0</v>
      </c>
      <c r="J342" s="2">
        <f>Tabla1[[#This Row],[SUBT IVA]]+Tabla1[[#This Row],[SUBT 0]]+Tabla1[[#This Row],[IVA]]</f>
        <v>0</v>
      </c>
    </row>
    <row r="343" spans="1:10" x14ac:dyDescent="0.25">
      <c r="A343" s="4" t="str">
        <f>CONCATENATE(MONTH(Tabla1[[#This Row],[Fecha]]),"-",YEAR(Tabla1[[#This Row],[Fecha]]))</f>
        <v>1-1900</v>
      </c>
      <c r="B343" s="1"/>
      <c r="C343" s="29" t="s">
        <v>24</v>
      </c>
      <c r="E343" s="2">
        <f>Tabla1[[#This Row],[SUBT IVA]]+Tabla1[[#This Row],[SUBT 0]]</f>
        <v>0</v>
      </c>
      <c r="F343" s="30"/>
      <c r="G343" s="30"/>
      <c r="H343" s="30"/>
      <c r="I343" s="2">
        <f>+Tabla1[[#This Row],[SUBT IVA]]*Tabla1[[#This Row],[%]]</f>
        <v>0</v>
      </c>
      <c r="J343" s="2">
        <f>Tabla1[[#This Row],[SUBT IVA]]+Tabla1[[#This Row],[SUBT 0]]+Tabla1[[#This Row],[IVA]]</f>
        <v>0</v>
      </c>
    </row>
    <row r="344" spans="1:10" x14ac:dyDescent="0.25">
      <c r="A344" s="4" t="str">
        <f>CONCATENATE(MONTH(Tabla1[[#This Row],[Fecha]]),"-",YEAR(Tabla1[[#This Row],[Fecha]]))</f>
        <v>1-1900</v>
      </c>
      <c r="B344" s="1"/>
      <c r="C344" s="29" t="s">
        <v>24</v>
      </c>
      <c r="E344" s="2">
        <f>Tabla1[[#This Row],[SUBT IVA]]+Tabla1[[#This Row],[SUBT 0]]</f>
        <v>0</v>
      </c>
      <c r="F344" s="30"/>
      <c r="G344" s="30"/>
      <c r="H344" s="30"/>
      <c r="I344" s="2">
        <f>+Tabla1[[#This Row],[SUBT IVA]]*Tabla1[[#This Row],[%]]</f>
        <v>0</v>
      </c>
      <c r="J344" s="2">
        <f>Tabla1[[#This Row],[SUBT IVA]]+Tabla1[[#This Row],[SUBT 0]]+Tabla1[[#This Row],[IVA]]</f>
        <v>0</v>
      </c>
    </row>
    <row r="345" spans="1:10" x14ac:dyDescent="0.25">
      <c r="A345" s="4" t="str">
        <f>CONCATENATE(MONTH(Tabla1[[#This Row],[Fecha]]),"-",YEAR(Tabla1[[#This Row],[Fecha]]))</f>
        <v>1-1900</v>
      </c>
      <c r="B345" s="1"/>
      <c r="C345" s="29" t="s">
        <v>24</v>
      </c>
      <c r="E345" s="2">
        <f>Tabla1[[#This Row],[SUBT IVA]]+Tabla1[[#This Row],[SUBT 0]]</f>
        <v>0</v>
      </c>
      <c r="F345" s="30"/>
      <c r="G345" s="30"/>
      <c r="H345" s="30"/>
      <c r="I345" s="2">
        <f>+Tabla1[[#This Row],[SUBT IVA]]*Tabla1[[#This Row],[%]]</f>
        <v>0</v>
      </c>
      <c r="J345" s="2">
        <f>Tabla1[[#This Row],[SUBT IVA]]+Tabla1[[#This Row],[SUBT 0]]+Tabla1[[#This Row],[IVA]]</f>
        <v>0</v>
      </c>
    </row>
    <row r="346" spans="1:10" x14ac:dyDescent="0.25">
      <c r="A346" s="4" t="str">
        <f>CONCATENATE(MONTH(Tabla1[[#This Row],[Fecha]]),"-",YEAR(Tabla1[[#This Row],[Fecha]]))</f>
        <v>1-1900</v>
      </c>
      <c r="B346" s="1"/>
      <c r="C346" s="29" t="s">
        <v>24</v>
      </c>
      <c r="E346" s="2">
        <f>Tabla1[[#This Row],[SUBT IVA]]+Tabla1[[#This Row],[SUBT 0]]</f>
        <v>0</v>
      </c>
      <c r="F346" s="30"/>
      <c r="G346" s="30"/>
      <c r="H346" s="30"/>
      <c r="I346" s="2">
        <f>+Tabla1[[#This Row],[SUBT IVA]]*Tabla1[[#This Row],[%]]</f>
        <v>0</v>
      </c>
      <c r="J346" s="2">
        <f>Tabla1[[#This Row],[SUBT IVA]]+Tabla1[[#This Row],[SUBT 0]]+Tabla1[[#This Row],[IVA]]</f>
        <v>0</v>
      </c>
    </row>
    <row r="347" spans="1:10" x14ac:dyDescent="0.25">
      <c r="A347" s="4" t="str">
        <f>CONCATENATE(MONTH(Tabla1[[#This Row],[Fecha]]),"-",YEAR(Tabla1[[#This Row],[Fecha]]))</f>
        <v>1-1900</v>
      </c>
      <c r="B347" s="1"/>
      <c r="C347" s="29" t="s">
        <v>24</v>
      </c>
      <c r="E347" s="2">
        <f>Tabla1[[#This Row],[SUBT IVA]]+Tabla1[[#This Row],[SUBT 0]]</f>
        <v>0</v>
      </c>
      <c r="F347" s="30"/>
      <c r="G347" s="30"/>
      <c r="H347" s="30"/>
      <c r="I347" s="2">
        <f>+Tabla1[[#This Row],[SUBT IVA]]*Tabla1[[#This Row],[%]]</f>
        <v>0</v>
      </c>
      <c r="J347" s="2">
        <f>Tabla1[[#This Row],[SUBT IVA]]+Tabla1[[#This Row],[SUBT 0]]+Tabla1[[#This Row],[IVA]]</f>
        <v>0</v>
      </c>
    </row>
    <row r="348" spans="1:10" x14ac:dyDescent="0.25">
      <c r="A348" s="4" t="str">
        <f>CONCATENATE(MONTH(Tabla1[[#This Row],[Fecha]]),"-",YEAR(Tabla1[[#This Row],[Fecha]]))</f>
        <v>1-1900</v>
      </c>
      <c r="B348" s="1"/>
      <c r="C348" s="29" t="s">
        <v>24</v>
      </c>
      <c r="E348" s="2">
        <f>Tabla1[[#This Row],[SUBT IVA]]+Tabla1[[#This Row],[SUBT 0]]</f>
        <v>0</v>
      </c>
      <c r="F348" s="30"/>
      <c r="G348" s="30"/>
      <c r="H348" s="30"/>
      <c r="I348" s="2">
        <f>+Tabla1[[#This Row],[SUBT IVA]]*Tabla1[[#This Row],[%]]</f>
        <v>0</v>
      </c>
      <c r="J348" s="2">
        <f>Tabla1[[#This Row],[SUBT IVA]]+Tabla1[[#This Row],[SUBT 0]]+Tabla1[[#This Row],[IVA]]</f>
        <v>0</v>
      </c>
    </row>
    <row r="349" spans="1:10" x14ac:dyDescent="0.25">
      <c r="A349" s="4" t="str">
        <f>CONCATENATE(MONTH(Tabla1[[#This Row],[Fecha]]),"-",YEAR(Tabla1[[#This Row],[Fecha]]))</f>
        <v>1-1900</v>
      </c>
      <c r="B349" s="1"/>
      <c r="C349" s="29" t="s">
        <v>24</v>
      </c>
      <c r="E349" s="2">
        <f>Tabla1[[#This Row],[SUBT IVA]]+Tabla1[[#This Row],[SUBT 0]]</f>
        <v>0</v>
      </c>
      <c r="F349" s="30"/>
      <c r="G349" s="30"/>
      <c r="H349" s="30"/>
      <c r="I349" s="2">
        <f>+Tabla1[[#This Row],[SUBT IVA]]*Tabla1[[#This Row],[%]]</f>
        <v>0</v>
      </c>
      <c r="J349" s="2">
        <f>Tabla1[[#This Row],[SUBT IVA]]+Tabla1[[#This Row],[SUBT 0]]+Tabla1[[#This Row],[IVA]]</f>
        <v>0</v>
      </c>
    </row>
    <row r="350" spans="1:10" x14ac:dyDescent="0.25">
      <c r="A350" s="4" t="str">
        <f>CONCATENATE(MONTH(Tabla1[[#This Row],[Fecha]]),"-",YEAR(Tabla1[[#This Row],[Fecha]]))</f>
        <v>1-1900</v>
      </c>
      <c r="B350" s="1"/>
      <c r="C350" s="29" t="s">
        <v>24</v>
      </c>
      <c r="E350" s="2">
        <f>Tabla1[[#This Row],[SUBT IVA]]+Tabla1[[#This Row],[SUBT 0]]</f>
        <v>0</v>
      </c>
      <c r="F350" s="30"/>
      <c r="G350" s="30"/>
      <c r="H350" s="30"/>
      <c r="I350" s="2">
        <f>+Tabla1[[#This Row],[SUBT IVA]]*Tabla1[[#This Row],[%]]</f>
        <v>0</v>
      </c>
      <c r="J350" s="2">
        <f>Tabla1[[#This Row],[SUBT IVA]]+Tabla1[[#This Row],[SUBT 0]]+Tabla1[[#This Row],[IVA]]</f>
        <v>0</v>
      </c>
    </row>
    <row r="351" spans="1:10" x14ac:dyDescent="0.25">
      <c r="A351" s="4" t="str">
        <f>CONCATENATE(MONTH(Tabla1[[#This Row],[Fecha]]),"-",YEAR(Tabla1[[#This Row],[Fecha]]))</f>
        <v>1-1900</v>
      </c>
      <c r="B351" s="1"/>
      <c r="C351" s="29" t="s">
        <v>24</v>
      </c>
      <c r="E351" s="2">
        <f>Tabla1[[#This Row],[SUBT IVA]]+Tabla1[[#This Row],[SUBT 0]]</f>
        <v>0</v>
      </c>
      <c r="F351" s="30"/>
      <c r="G351" s="30"/>
      <c r="H351" s="30"/>
      <c r="I351" s="2">
        <f>+Tabla1[[#This Row],[SUBT IVA]]*Tabla1[[#This Row],[%]]</f>
        <v>0</v>
      </c>
      <c r="J351" s="2">
        <f>Tabla1[[#This Row],[SUBT IVA]]+Tabla1[[#This Row],[SUBT 0]]+Tabla1[[#This Row],[IVA]]</f>
        <v>0</v>
      </c>
    </row>
    <row r="352" spans="1:10" x14ac:dyDescent="0.25">
      <c r="A352" s="4" t="str">
        <f>CONCATENATE(MONTH(Tabla1[[#This Row],[Fecha]]),"-",YEAR(Tabla1[[#This Row],[Fecha]]))</f>
        <v>1-1900</v>
      </c>
      <c r="B352" s="1"/>
      <c r="C352" s="29" t="s">
        <v>24</v>
      </c>
      <c r="E352" s="2">
        <f>Tabla1[[#This Row],[SUBT IVA]]+Tabla1[[#This Row],[SUBT 0]]</f>
        <v>0</v>
      </c>
      <c r="F352" s="30"/>
      <c r="G352" s="30"/>
      <c r="H352" s="30"/>
      <c r="I352" s="2">
        <f>+Tabla1[[#This Row],[SUBT IVA]]*Tabla1[[#This Row],[%]]</f>
        <v>0</v>
      </c>
      <c r="J352" s="2">
        <f>Tabla1[[#This Row],[SUBT IVA]]+Tabla1[[#This Row],[SUBT 0]]+Tabla1[[#This Row],[IVA]]</f>
        <v>0</v>
      </c>
    </row>
    <row r="353" spans="1:10" x14ac:dyDescent="0.25">
      <c r="A353" s="4" t="str">
        <f>CONCATENATE(MONTH(Tabla1[[#This Row],[Fecha]]),"-",YEAR(Tabla1[[#This Row],[Fecha]]))</f>
        <v>1-1900</v>
      </c>
      <c r="B353" s="1"/>
      <c r="C353" s="29" t="s">
        <v>24</v>
      </c>
      <c r="E353" s="2">
        <f>Tabla1[[#This Row],[SUBT IVA]]+Tabla1[[#This Row],[SUBT 0]]</f>
        <v>0</v>
      </c>
      <c r="F353" s="2"/>
      <c r="G353" s="2"/>
      <c r="H353" s="2"/>
      <c r="I353" s="2">
        <f>+Tabla1[[#This Row],[SUBT IVA]]*Tabla1[[#This Row],[%]]</f>
        <v>0</v>
      </c>
      <c r="J353" s="2">
        <f>Tabla1[[#This Row],[SUBT IVA]]+Tabla1[[#This Row],[SUBT 0]]+Tabla1[[#This Row],[IVA]]</f>
        <v>0</v>
      </c>
    </row>
    <row r="354" spans="1:10" x14ac:dyDescent="0.25">
      <c r="A354" s="4" t="str">
        <f>CONCATENATE(MONTH(Tabla1[[#This Row],[Fecha]]),"-",YEAR(Tabla1[[#This Row],[Fecha]]))</f>
        <v>1-1900</v>
      </c>
      <c r="B354" s="1"/>
      <c r="C354" s="29" t="s">
        <v>24</v>
      </c>
      <c r="E354" s="2">
        <f>Tabla1[[#This Row],[SUBT IVA]]+Tabla1[[#This Row],[SUBT 0]]</f>
        <v>0</v>
      </c>
      <c r="F354" s="30"/>
      <c r="G354" s="30"/>
      <c r="H354" s="30"/>
      <c r="I354" s="2">
        <f>+Tabla1[[#This Row],[SUBT IVA]]*Tabla1[[#This Row],[%]]</f>
        <v>0</v>
      </c>
      <c r="J354" s="2">
        <f>Tabla1[[#This Row],[SUBT IVA]]+Tabla1[[#This Row],[SUBT 0]]+Tabla1[[#This Row],[IVA]]</f>
        <v>0</v>
      </c>
    </row>
    <row r="355" spans="1:10" x14ac:dyDescent="0.25">
      <c r="A355" s="4" t="str">
        <f>CONCATENATE(MONTH(Tabla1[[#This Row],[Fecha]]),"-",YEAR(Tabla1[[#This Row],[Fecha]]))</f>
        <v>1-1900</v>
      </c>
      <c r="B355" s="1"/>
      <c r="C355" s="29" t="s">
        <v>24</v>
      </c>
      <c r="E355" s="2">
        <f>Tabla1[[#This Row],[SUBT IVA]]+Tabla1[[#This Row],[SUBT 0]]</f>
        <v>0</v>
      </c>
      <c r="F355" s="30"/>
      <c r="G355" s="30"/>
      <c r="H355" s="30"/>
      <c r="I355" s="2">
        <f>+Tabla1[[#This Row],[SUBT IVA]]*Tabla1[[#This Row],[%]]</f>
        <v>0</v>
      </c>
      <c r="J355" s="2">
        <f>Tabla1[[#This Row],[SUBT IVA]]+Tabla1[[#This Row],[SUBT 0]]+Tabla1[[#This Row],[IVA]]</f>
        <v>0</v>
      </c>
    </row>
    <row r="356" spans="1:10" x14ac:dyDescent="0.25">
      <c r="A356" s="4" t="str">
        <f>CONCATENATE(MONTH(Tabla1[[#This Row],[Fecha]]),"-",YEAR(Tabla1[[#This Row],[Fecha]]))</f>
        <v>1-1900</v>
      </c>
      <c r="B356" s="1"/>
      <c r="C356" s="29" t="s">
        <v>24</v>
      </c>
      <c r="E356" s="2">
        <f>Tabla1[[#This Row],[SUBT IVA]]+Tabla1[[#This Row],[SUBT 0]]</f>
        <v>0</v>
      </c>
      <c r="F356" s="30"/>
      <c r="G356" s="30"/>
      <c r="H356" s="30"/>
      <c r="I356" s="2">
        <f>+Tabla1[[#This Row],[SUBT IVA]]*Tabla1[[#This Row],[%]]</f>
        <v>0</v>
      </c>
      <c r="J356" s="2">
        <f>Tabla1[[#This Row],[SUBT IVA]]+Tabla1[[#This Row],[SUBT 0]]+Tabla1[[#This Row],[IVA]]</f>
        <v>0</v>
      </c>
    </row>
    <row r="357" spans="1:10" x14ac:dyDescent="0.25">
      <c r="A357" s="4" t="str">
        <f>CONCATENATE(MONTH(Tabla1[[#This Row],[Fecha]]),"-",YEAR(Tabla1[[#This Row],[Fecha]]))</f>
        <v>1-1900</v>
      </c>
      <c r="B357" s="1"/>
      <c r="C357" s="29" t="s">
        <v>24</v>
      </c>
      <c r="E357" s="2">
        <f>Tabla1[[#This Row],[SUBT IVA]]+Tabla1[[#This Row],[SUBT 0]]</f>
        <v>0</v>
      </c>
      <c r="F357" s="30"/>
      <c r="G357" s="30"/>
      <c r="H357" s="30"/>
      <c r="I357" s="2">
        <f>+Tabla1[[#This Row],[SUBT IVA]]*Tabla1[[#This Row],[%]]</f>
        <v>0</v>
      </c>
      <c r="J357" s="2">
        <f>Tabla1[[#This Row],[SUBT IVA]]+Tabla1[[#This Row],[SUBT 0]]+Tabla1[[#This Row],[IVA]]</f>
        <v>0</v>
      </c>
    </row>
    <row r="358" spans="1:10" x14ac:dyDescent="0.25">
      <c r="A358" s="4" t="str">
        <f>CONCATENATE(MONTH(Tabla1[[#This Row],[Fecha]]),"-",YEAR(Tabla1[[#This Row],[Fecha]]))</f>
        <v>1-1900</v>
      </c>
      <c r="B358" s="1"/>
      <c r="C358" s="29" t="s">
        <v>24</v>
      </c>
      <c r="E358" s="2">
        <f>Tabla1[[#This Row],[SUBT IVA]]+Tabla1[[#This Row],[SUBT 0]]</f>
        <v>0</v>
      </c>
      <c r="F358" s="30"/>
      <c r="G358" s="30"/>
      <c r="H358" s="30"/>
      <c r="I358" s="2">
        <f>+Tabla1[[#This Row],[SUBT IVA]]*Tabla1[[#This Row],[%]]</f>
        <v>0</v>
      </c>
      <c r="J358" s="2">
        <f>Tabla1[[#This Row],[SUBT IVA]]+Tabla1[[#This Row],[SUBT 0]]+Tabla1[[#This Row],[IVA]]</f>
        <v>0</v>
      </c>
    </row>
    <row r="359" spans="1:10" x14ac:dyDescent="0.25">
      <c r="A359" s="4" t="str">
        <f>CONCATENATE(MONTH(Tabla1[[#This Row],[Fecha]]),"-",YEAR(Tabla1[[#This Row],[Fecha]]))</f>
        <v>1-1900</v>
      </c>
      <c r="B359" s="1"/>
      <c r="C359" s="29" t="s">
        <v>24</v>
      </c>
      <c r="E359" s="2">
        <f>Tabla1[[#This Row],[SUBT IVA]]+Tabla1[[#This Row],[SUBT 0]]</f>
        <v>0</v>
      </c>
      <c r="F359" s="30"/>
      <c r="G359" s="30"/>
      <c r="H359" s="30"/>
      <c r="I359" s="2">
        <f>+Tabla1[[#This Row],[SUBT IVA]]*Tabla1[[#This Row],[%]]</f>
        <v>0</v>
      </c>
      <c r="J359" s="2">
        <f>Tabla1[[#This Row],[SUBT IVA]]+Tabla1[[#This Row],[SUBT 0]]+Tabla1[[#This Row],[IVA]]</f>
        <v>0</v>
      </c>
    </row>
    <row r="360" spans="1:10" x14ac:dyDescent="0.25">
      <c r="A360" s="4" t="str">
        <f>CONCATENATE(MONTH(Tabla1[[#This Row],[Fecha]]),"-",YEAR(Tabla1[[#This Row],[Fecha]]))</f>
        <v>1-1900</v>
      </c>
      <c r="B360" s="1"/>
      <c r="C360" s="29" t="s">
        <v>24</v>
      </c>
      <c r="E360" s="2">
        <f>Tabla1[[#This Row],[SUBT IVA]]+Tabla1[[#This Row],[SUBT 0]]</f>
        <v>0</v>
      </c>
      <c r="F360" s="30"/>
      <c r="G360" s="30"/>
      <c r="H360" s="30"/>
      <c r="I360" s="2">
        <f>+Tabla1[[#This Row],[SUBT IVA]]*Tabla1[[#This Row],[%]]</f>
        <v>0</v>
      </c>
      <c r="J360" s="2">
        <f>Tabla1[[#This Row],[SUBT IVA]]+Tabla1[[#This Row],[SUBT 0]]+Tabla1[[#This Row],[IVA]]</f>
        <v>0</v>
      </c>
    </row>
    <row r="361" spans="1:10" x14ac:dyDescent="0.25">
      <c r="A361" s="4" t="str">
        <f>CONCATENATE(MONTH(Tabla1[[#This Row],[Fecha]]),"-",YEAR(Tabla1[[#This Row],[Fecha]]))</f>
        <v>1-1900</v>
      </c>
      <c r="B361" s="1"/>
      <c r="C361" s="29" t="s">
        <v>24</v>
      </c>
      <c r="E361" s="2">
        <f>Tabla1[[#This Row],[SUBT IVA]]+Tabla1[[#This Row],[SUBT 0]]</f>
        <v>0</v>
      </c>
      <c r="F361" s="30"/>
      <c r="G361" s="30"/>
      <c r="H361" s="30"/>
      <c r="I361" s="2">
        <f>+Tabla1[[#This Row],[SUBT IVA]]*Tabla1[[#This Row],[%]]</f>
        <v>0</v>
      </c>
      <c r="J361" s="2">
        <f>Tabla1[[#This Row],[SUBT IVA]]+Tabla1[[#This Row],[SUBT 0]]+Tabla1[[#This Row],[IVA]]</f>
        <v>0</v>
      </c>
    </row>
    <row r="362" spans="1:10" x14ac:dyDescent="0.25">
      <c r="A362" s="4" t="str">
        <f>CONCATENATE(MONTH(Tabla1[[#This Row],[Fecha]]),"-",YEAR(Tabla1[[#This Row],[Fecha]]))</f>
        <v>1-1900</v>
      </c>
      <c r="B362" s="1"/>
      <c r="C362" s="29" t="s">
        <v>24</v>
      </c>
      <c r="E362" s="2">
        <f>Tabla1[[#This Row],[SUBT IVA]]+Tabla1[[#This Row],[SUBT 0]]</f>
        <v>0</v>
      </c>
      <c r="F362" s="30"/>
      <c r="G362" s="30"/>
      <c r="H362" s="30"/>
      <c r="I362" s="2">
        <f>+Tabla1[[#This Row],[SUBT IVA]]*Tabla1[[#This Row],[%]]</f>
        <v>0</v>
      </c>
      <c r="J362" s="2">
        <f>Tabla1[[#This Row],[SUBT IVA]]+Tabla1[[#This Row],[SUBT 0]]+Tabla1[[#This Row],[IVA]]</f>
        <v>0</v>
      </c>
    </row>
    <row r="363" spans="1:10" x14ac:dyDescent="0.25">
      <c r="A363" s="4" t="str">
        <f>CONCATENATE(MONTH(Tabla1[[#This Row],[Fecha]]),"-",YEAR(Tabla1[[#This Row],[Fecha]]))</f>
        <v>1-1900</v>
      </c>
      <c r="B363" s="1"/>
      <c r="C363" s="29" t="s">
        <v>24</v>
      </c>
      <c r="E363" s="2">
        <f>Tabla1[[#This Row],[SUBT IVA]]+Tabla1[[#This Row],[SUBT 0]]</f>
        <v>0</v>
      </c>
      <c r="F363" s="30"/>
      <c r="G363" s="30"/>
      <c r="H363" s="30"/>
      <c r="I363" s="2">
        <f>+Tabla1[[#This Row],[SUBT IVA]]*Tabla1[[#This Row],[%]]</f>
        <v>0</v>
      </c>
      <c r="J363" s="2">
        <f>Tabla1[[#This Row],[SUBT IVA]]+Tabla1[[#This Row],[SUBT 0]]+Tabla1[[#This Row],[IVA]]</f>
        <v>0</v>
      </c>
    </row>
    <row r="364" spans="1:10" x14ac:dyDescent="0.25">
      <c r="A364" s="4" t="str">
        <f>CONCATENATE(MONTH(Tabla1[[#This Row],[Fecha]]),"-",YEAR(Tabla1[[#This Row],[Fecha]]))</f>
        <v>1-1900</v>
      </c>
      <c r="B364" s="1"/>
      <c r="C364" s="29" t="s">
        <v>24</v>
      </c>
      <c r="E364" s="2">
        <f>Tabla1[[#This Row],[SUBT IVA]]+Tabla1[[#This Row],[SUBT 0]]</f>
        <v>0</v>
      </c>
      <c r="F364" s="30"/>
      <c r="G364" s="30"/>
      <c r="H364" s="30"/>
      <c r="I364" s="2">
        <f>+Tabla1[[#This Row],[SUBT IVA]]*Tabla1[[#This Row],[%]]</f>
        <v>0</v>
      </c>
      <c r="J364" s="2">
        <f>Tabla1[[#This Row],[SUBT IVA]]+Tabla1[[#This Row],[SUBT 0]]+Tabla1[[#This Row],[IVA]]</f>
        <v>0</v>
      </c>
    </row>
    <row r="365" spans="1:10" x14ac:dyDescent="0.25">
      <c r="A365" s="4" t="str">
        <f>CONCATENATE(MONTH(Tabla1[[#This Row],[Fecha]]),"-",YEAR(Tabla1[[#This Row],[Fecha]]))</f>
        <v>1-1900</v>
      </c>
      <c r="B365" s="1"/>
      <c r="C365" s="29" t="s">
        <v>24</v>
      </c>
      <c r="E365" s="2">
        <f>Tabla1[[#This Row],[SUBT IVA]]+Tabla1[[#This Row],[SUBT 0]]</f>
        <v>0</v>
      </c>
      <c r="F365" s="30"/>
      <c r="G365" s="30"/>
      <c r="H365" s="30"/>
      <c r="I365" s="2">
        <f>+Tabla1[[#This Row],[SUBT IVA]]*Tabla1[[#This Row],[%]]</f>
        <v>0</v>
      </c>
      <c r="J365" s="2">
        <f>Tabla1[[#This Row],[SUBT IVA]]+Tabla1[[#This Row],[SUBT 0]]+Tabla1[[#This Row],[IVA]]</f>
        <v>0</v>
      </c>
    </row>
    <row r="366" spans="1:10" x14ac:dyDescent="0.25">
      <c r="A366" s="4" t="str">
        <f>CONCATENATE(MONTH(Tabla1[[#This Row],[Fecha]]),"-",YEAR(Tabla1[[#This Row],[Fecha]]))</f>
        <v>1-1900</v>
      </c>
      <c r="B366" s="1"/>
      <c r="C366" s="29" t="s">
        <v>24</v>
      </c>
      <c r="E366" s="2">
        <f>Tabla1[[#This Row],[SUBT IVA]]+Tabla1[[#This Row],[SUBT 0]]</f>
        <v>0</v>
      </c>
      <c r="F366" s="30"/>
      <c r="G366" s="30"/>
      <c r="H366" s="30"/>
      <c r="I366" s="2">
        <f>+Tabla1[[#This Row],[SUBT IVA]]*Tabla1[[#This Row],[%]]</f>
        <v>0</v>
      </c>
      <c r="J366" s="2">
        <f>Tabla1[[#This Row],[SUBT IVA]]+Tabla1[[#This Row],[SUBT 0]]+Tabla1[[#This Row],[IVA]]</f>
        <v>0</v>
      </c>
    </row>
    <row r="367" spans="1:10" x14ac:dyDescent="0.25">
      <c r="A367" s="4" t="str">
        <f>CONCATENATE(MONTH(Tabla1[[#This Row],[Fecha]]),"-",YEAR(Tabla1[[#This Row],[Fecha]]))</f>
        <v>1-1900</v>
      </c>
      <c r="B367" s="1"/>
      <c r="C367" s="29" t="s">
        <v>24</v>
      </c>
      <c r="E367" s="2">
        <f>Tabla1[[#This Row],[SUBT IVA]]+Tabla1[[#This Row],[SUBT 0]]</f>
        <v>0</v>
      </c>
      <c r="F367" s="30"/>
      <c r="G367" s="30"/>
      <c r="H367" s="30"/>
      <c r="I367" s="2">
        <f>+Tabla1[[#This Row],[SUBT IVA]]*Tabla1[[#This Row],[%]]</f>
        <v>0</v>
      </c>
      <c r="J367" s="2">
        <f>Tabla1[[#This Row],[SUBT IVA]]+Tabla1[[#This Row],[SUBT 0]]+Tabla1[[#This Row],[IVA]]</f>
        <v>0</v>
      </c>
    </row>
    <row r="368" spans="1:10" x14ac:dyDescent="0.25">
      <c r="A368" s="4" t="str">
        <f>CONCATENATE(MONTH(Tabla1[[#This Row],[Fecha]]),"-",YEAR(Tabla1[[#This Row],[Fecha]]))</f>
        <v>1-1900</v>
      </c>
      <c r="B368" s="1"/>
      <c r="C368" s="29" t="s">
        <v>24</v>
      </c>
      <c r="E368" s="2">
        <f>Tabla1[[#This Row],[SUBT IVA]]+Tabla1[[#This Row],[SUBT 0]]</f>
        <v>0</v>
      </c>
      <c r="F368" s="30"/>
      <c r="G368" s="30"/>
      <c r="H368" s="30"/>
      <c r="I368" s="2">
        <f>+Tabla1[[#This Row],[SUBT IVA]]*Tabla1[[#This Row],[%]]</f>
        <v>0</v>
      </c>
      <c r="J368" s="2">
        <f>Tabla1[[#This Row],[SUBT IVA]]+Tabla1[[#This Row],[SUBT 0]]+Tabla1[[#This Row],[IVA]]</f>
        <v>0</v>
      </c>
    </row>
    <row r="369" spans="1:10" x14ac:dyDescent="0.25">
      <c r="A369" s="4" t="str">
        <f>CONCATENATE(MONTH(Tabla1[[#This Row],[Fecha]]),"-",YEAR(Tabla1[[#This Row],[Fecha]]))</f>
        <v>1-1900</v>
      </c>
      <c r="B369" s="1"/>
      <c r="C369" s="29" t="s">
        <v>24</v>
      </c>
      <c r="E369" s="2">
        <f>Tabla1[[#This Row],[SUBT IVA]]+Tabla1[[#This Row],[SUBT 0]]</f>
        <v>0</v>
      </c>
      <c r="F369" s="30"/>
      <c r="G369" s="30"/>
      <c r="H369" s="30"/>
      <c r="I369" s="2">
        <f>+Tabla1[[#This Row],[SUBT IVA]]*Tabla1[[#This Row],[%]]</f>
        <v>0</v>
      </c>
      <c r="J369" s="2">
        <f>Tabla1[[#This Row],[SUBT IVA]]+Tabla1[[#This Row],[SUBT 0]]+Tabla1[[#This Row],[IVA]]</f>
        <v>0</v>
      </c>
    </row>
    <row r="370" spans="1:10" x14ac:dyDescent="0.25">
      <c r="A370" s="4" t="str">
        <f>CONCATENATE(MONTH(Tabla1[[#This Row],[Fecha]]),"-",YEAR(Tabla1[[#This Row],[Fecha]]))</f>
        <v>1-1900</v>
      </c>
      <c r="B370" s="1"/>
      <c r="C370" s="29" t="s">
        <v>24</v>
      </c>
      <c r="E370" s="2">
        <f>Tabla1[[#This Row],[SUBT IVA]]+Tabla1[[#This Row],[SUBT 0]]</f>
        <v>0</v>
      </c>
      <c r="F370" s="30"/>
      <c r="G370" s="30"/>
      <c r="H370" s="30"/>
      <c r="I370" s="2">
        <f>+Tabla1[[#This Row],[SUBT IVA]]*Tabla1[[#This Row],[%]]</f>
        <v>0</v>
      </c>
      <c r="J370" s="2">
        <f>Tabla1[[#This Row],[SUBT IVA]]+Tabla1[[#This Row],[SUBT 0]]+Tabla1[[#This Row],[IVA]]</f>
        <v>0</v>
      </c>
    </row>
    <row r="371" spans="1:10" x14ac:dyDescent="0.25">
      <c r="A371" s="4" t="str">
        <f>CONCATENATE(MONTH(Tabla1[[#This Row],[Fecha]]),"-",YEAR(Tabla1[[#This Row],[Fecha]]))</f>
        <v>1-1900</v>
      </c>
      <c r="B371" s="1"/>
      <c r="C371" s="29" t="s">
        <v>24</v>
      </c>
      <c r="E371" s="2">
        <f>Tabla1[[#This Row],[SUBT IVA]]+Tabla1[[#This Row],[SUBT 0]]</f>
        <v>0</v>
      </c>
      <c r="F371" s="30"/>
      <c r="G371" s="30"/>
      <c r="H371" s="30"/>
      <c r="I371" s="2">
        <f>+Tabla1[[#This Row],[SUBT IVA]]*Tabla1[[#This Row],[%]]</f>
        <v>0</v>
      </c>
      <c r="J371" s="2">
        <f>Tabla1[[#This Row],[SUBT IVA]]+Tabla1[[#This Row],[SUBT 0]]+Tabla1[[#This Row],[IVA]]</f>
        <v>0</v>
      </c>
    </row>
    <row r="372" spans="1:10" x14ac:dyDescent="0.25">
      <c r="A372" s="4" t="str">
        <f>CONCATENATE(MONTH(Tabla1[[#This Row],[Fecha]]),"-",YEAR(Tabla1[[#This Row],[Fecha]]))</f>
        <v>1-1900</v>
      </c>
      <c r="B372" s="1"/>
      <c r="C372" s="29" t="s">
        <v>24</v>
      </c>
      <c r="E372" s="2">
        <f>Tabla1[[#This Row],[SUBT IVA]]+Tabla1[[#This Row],[SUBT 0]]</f>
        <v>0</v>
      </c>
      <c r="F372" s="30"/>
      <c r="G372" s="30"/>
      <c r="H372" s="30"/>
      <c r="I372" s="2">
        <f>+Tabla1[[#This Row],[SUBT IVA]]*Tabla1[[#This Row],[%]]</f>
        <v>0</v>
      </c>
      <c r="J372" s="2">
        <f>Tabla1[[#This Row],[SUBT IVA]]+Tabla1[[#This Row],[SUBT 0]]+Tabla1[[#This Row],[IVA]]</f>
        <v>0</v>
      </c>
    </row>
    <row r="373" spans="1:10" x14ac:dyDescent="0.25">
      <c r="A373" s="4" t="str">
        <f>CONCATENATE(MONTH(Tabla1[[#This Row],[Fecha]]),"-",YEAR(Tabla1[[#This Row],[Fecha]]))</f>
        <v>1-1900</v>
      </c>
      <c r="B373" s="1"/>
      <c r="C373" s="29" t="s">
        <v>24</v>
      </c>
      <c r="E373" s="2">
        <f>Tabla1[[#This Row],[SUBT IVA]]+Tabla1[[#This Row],[SUBT 0]]</f>
        <v>0</v>
      </c>
      <c r="F373" s="30"/>
      <c r="G373" s="30"/>
      <c r="H373" s="30"/>
      <c r="I373" s="2">
        <f>+Tabla1[[#This Row],[SUBT IVA]]*Tabla1[[#This Row],[%]]</f>
        <v>0</v>
      </c>
      <c r="J373" s="2">
        <f>Tabla1[[#This Row],[SUBT IVA]]+Tabla1[[#This Row],[SUBT 0]]+Tabla1[[#This Row],[IVA]]</f>
        <v>0</v>
      </c>
    </row>
    <row r="374" spans="1:10" x14ac:dyDescent="0.25">
      <c r="A374" s="4" t="str">
        <f>CONCATENATE(MONTH(Tabla1[[#This Row],[Fecha]]),"-",YEAR(Tabla1[[#This Row],[Fecha]]))</f>
        <v>1-1900</v>
      </c>
      <c r="B374" s="1"/>
      <c r="C374" s="29" t="s">
        <v>24</v>
      </c>
      <c r="E374" s="2">
        <f>Tabla1[[#This Row],[SUBT IVA]]+Tabla1[[#This Row],[SUBT 0]]</f>
        <v>0</v>
      </c>
      <c r="F374" s="30"/>
      <c r="G374" s="30"/>
      <c r="H374" s="30"/>
      <c r="I374" s="2">
        <f>+Tabla1[[#This Row],[SUBT IVA]]*Tabla1[[#This Row],[%]]</f>
        <v>0</v>
      </c>
      <c r="J374" s="2">
        <f>Tabla1[[#This Row],[SUBT IVA]]+Tabla1[[#This Row],[SUBT 0]]+Tabla1[[#This Row],[IVA]]</f>
        <v>0</v>
      </c>
    </row>
    <row r="375" spans="1:10" x14ac:dyDescent="0.25">
      <c r="A375" s="4" t="str">
        <f>CONCATENATE(MONTH(Tabla1[[#This Row],[Fecha]]),"-",YEAR(Tabla1[[#This Row],[Fecha]]))</f>
        <v>1-1900</v>
      </c>
      <c r="B375" s="1"/>
      <c r="C375" s="29" t="s">
        <v>24</v>
      </c>
      <c r="E375" s="2">
        <f>Tabla1[[#This Row],[SUBT IVA]]+Tabla1[[#This Row],[SUBT 0]]</f>
        <v>0</v>
      </c>
      <c r="F375" s="30"/>
      <c r="G375" s="30"/>
      <c r="H375" s="30"/>
      <c r="I375" s="2">
        <f>+Tabla1[[#This Row],[SUBT IVA]]*Tabla1[[#This Row],[%]]</f>
        <v>0</v>
      </c>
      <c r="J375" s="2">
        <f>Tabla1[[#This Row],[SUBT IVA]]+Tabla1[[#This Row],[SUBT 0]]+Tabla1[[#This Row],[IVA]]</f>
        <v>0</v>
      </c>
    </row>
    <row r="376" spans="1:10" x14ac:dyDescent="0.25">
      <c r="A376" s="4" t="str">
        <f>CONCATENATE(MONTH(Tabla1[[#This Row],[Fecha]]),"-",YEAR(Tabla1[[#This Row],[Fecha]]))</f>
        <v>1-1900</v>
      </c>
      <c r="B376" s="1"/>
      <c r="C376" s="29" t="s">
        <v>24</v>
      </c>
      <c r="E376" s="2">
        <f>Tabla1[[#This Row],[SUBT IVA]]+Tabla1[[#This Row],[SUBT 0]]</f>
        <v>0</v>
      </c>
      <c r="F376" s="30"/>
      <c r="G376" s="30"/>
      <c r="H376" s="30"/>
      <c r="I376" s="2">
        <f>+Tabla1[[#This Row],[SUBT IVA]]*Tabla1[[#This Row],[%]]</f>
        <v>0</v>
      </c>
      <c r="J376" s="2">
        <f>Tabla1[[#This Row],[SUBT IVA]]+Tabla1[[#This Row],[SUBT 0]]+Tabla1[[#This Row],[IVA]]</f>
        <v>0</v>
      </c>
    </row>
    <row r="377" spans="1:10" x14ac:dyDescent="0.25">
      <c r="A377" s="4" t="str">
        <f>CONCATENATE(MONTH(Tabla1[[#This Row],[Fecha]]),"-",YEAR(Tabla1[[#This Row],[Fecha]]))</f>
        <v>1-1900</v>
      </c>
      <c r="B377" s="1"/>
      <c r="C377" s="29" t="s">
        <v>24</v>
      </c>
      <c r="E377" s="2">
        <f>Tabla1[[#This Row],[SUBT IVA]]+Tabla1[[#This Row],[SUBT 0]]</f>
        <v>0</v>
      </c>
      <c r="F377" s="30"/>
      <c r="G377" s="30"/>
      <c r="H377" s="30"/>
      <c r="I377" s="2">
        <f>+Tabla1[[#This Row],[SUBT IVA]]*Tabla1[[#This Row],[%]]</f>
        <v>0</v>
      </c>
      <c r="J377" s="2">
        <f>Tabla1[[#This Row],[SUBT IVA]]+Tabla1[[#This Row],[SUBT 0]]+Tabla1[[#This Row],[IVA]]</f>
        <v>0</v>
      </c>
    </row>
    <row r="378" spans="1:10" x14ac:dyDescent="0.25">
      <c r="A378" s="4" t="str">
        <f>CONCATENATE(MONTH(Tabla1[[#This Row],[Fecha]]),"-",YEAR(Tabla1[[#This Row],[Fecha]]))</f>
        <v>1-1900</v>
      </c>
      <c r="B378" s="1"/>
      <c r="C378" s="29" t="s">
        <v>24</v>
      </c>
      <c r="E378" s="2">
        <f>Tabla1[[#This Row],[SUBT IVA]]+Tabla1[[#This Row],[SUBT 0]]</f>
        <v>0</v>
      </c>
      <c r="F378" s="30"/>
      <c r="G378" s="30"/>
      <c r="H378" s="30"/>
      <c r="I378" s="2">
        <f>+Tabla1[[#This Row],[SUBT IVA]]*Tabla1[[#This Row],[%]]</f>
        <v>0</v>
      </c>
      <c r="J378" s="2">
        <f>Tabla1[[#This Row],[SUBT IVA]]+Tabla1[[#This Row],[SUBT 0]]+Tabla1[[#This Row],[IVA]]</f>
        <v>0</v>
      </c>
    </row>
    <row r="379" spans="1:10" x14ac:dyDescent="0.25">
      <c r="A379" s="4" t="str">
        <f>CONCATENATE(MONTH(Tabla1[[#This Row],[Fecha]]),"-",YEAR(Tabla1[[#This Row],[Fecha]]))</f>
        <v>1-1900</v>
      </c>
      <c r="B379" s="1"/>
      <c r="C379" s="29" t="s">
        <v>24</v>
      </c>
      <c r="E379" s="2">
        <f>Tabla1[[#This Row],[SUBT IVA]]+Tabla1[[#This Row],[SUBT 0]]</f>
        <v>0</v>
      </c>
      <c r="F379" s="30"/>
      <c r="G379" s="30"/>
      <c r="H379" s="30"/>
      <c r="I379" s="2">
        <f>+Tabla1[[#This Row],[SUBT IVA]]*Tabla1[[#This Row],[%]]</f>
        <v>0</v>
      </c>
      <c r="J379" s="2">
        <f>Tabla1[[#This Row],[SUBT IVA]]+Tabla1[[#This Row],[SUBT 0]]+Tabla1[[#This Row],[IVA]]</f>
        <v>0</v>
      </c>
    </row>
    <row r="380" spans="1:10" x14ac:dyDescent="0.25">
      <c r="A380" s="4" t="str">
        <f>CONCATENATE(MONTH(Tabla1[[#This Row],[Fecha]]),"-",YEAR(Tabla1[[#This Row],[Fecha]]))</f>
        <v>1-1900</v>
      </c>
      <c r="B380" s="1"/>
      <c r="C380" s="29" t="s">
        <v>24</v>
      </c>
      <c r="E380" s="2">
        <f>Tabla1[[#This Row],[SUBT IVA]]+Tabla1[[#This Row],[SUBT 0]]</f>
        <v>0</v>
      </c>
      <c r="F380" s="30"/>
      <c r="G380" s="30"/>
      <c r="H380" s="30"/>
      <c r="I380" s="2">
        <f>+Tabla1[[#This Row],[SUBT IVA]]*Tabla1[[#This Row],[%]]</f>
        <v>0</v>
      </c>
      <c r="J380" s="2">
        <f>Tabla1[[#This Row],[SUBT IVA]]+Tabla1[[#This Row],[SUBT 0]]+Tabla1[[#This Row],[IVA]]</f>
        <v>0</v>
      </c>
    </row>
    <row r="381" spans="1:10" x14ac:dyDescent="0.25">
      <c r="A381" s="4" t="str">
        <f>CONCATENATE(MONTH(Tabla1[[#This Row],[Fecha]]),"-",YEAR(Tabla1[[#This Row],[Fecha]]))</f>
        <v>1-1900</v>
      </c>
      <c r="B381" s="1"/>
      <c r="C381" s="29" t="s">
        <v>24</v>
      </c>
      <c r="E381" s="2">
        <f>Tabla1[[#This Row],[SUBT IVA]]+Tabla1[[#This Row],[SUBT 0]]</f>
        <v>0</v>
      </c>
      <c r="F381" s="30"/>
      <c r="G381" s="30"/>
      <c r="H381" s="30"/>
      <c r="I381" s="2">
        <f>+Tabla1[[#This Row],[SUBT IVA]]*Tabla1[[#This Row],[%]]</f>
        <v>0</v>
      </c>
      <c r="J381" s="2">
        <f>Tabla1[[#This Row],[SUBT IVA]]+Tabla1[[#This Row],[SUBT 0]]+Tabla1[[#This Row],[IVA]]</f>
        <v>0</v>
      </c>
    </row>
    <row r="382" spans="1:10" x14ac:dyDescent="0.25">
      <c r="A382" s="4" t="str">
        <f>CONCATENATE(MONTH(Tabla1[[#This Row],[Fecha]]),"-",YEAR(Tabla1[[#This Row],[Fecha]]))</f>
        <v>1-1900</v>
      </c>
      <c r="B382" s="1"/>
      <c r="C382" s="29" t="s">
        <v>24</v>
      </c>
      <c r="E382" s="2">
        <f>Tabla1[[#This Row],[SUBT IVA]]+Tabla1[[#This Row],[SUBT 0]]</f>
        <v>0</v>
      </c>
      <c r="F382" s="30"/>
      <c r="G382" s="30"/>
      <c r="H382" s="30"/>
      <c r="I382" s="2">
        <f>+Tabla1[[#This Row],[SUBT IVA]]*Tabla1[[#This Row],[%]]</f>
        <v>0</v>
      </c>
      <c r="J382" s="2">
        <f>Tabla1[[#This Row],[SUBT IVA]]+Tabla1[[#This Row],[SUBT 0]]+Tabla1[[#This Row],[IVA]]</f>
        <v>0</v>
      </c>
    </row>
    <row r="383" spans="1:10" x14ac:dyDescent="0.25">
      <c r="A383" s="4" t="str">
        <f>CONCATENATE(MONTH(Tabla1[[#This Row],[Fecha]]),"-",YEAR(Tabla1[[#This Row],[Fecha]]))</f>
        <v>1-1900</v>
      </c>
      <c r="B383" s="1"/>
      <c r="C383" s="29" t="s">
        <v>24</v>
      </c>
      <c r="E383" s="2">
        <f>Tabla1[[#This Row],[SUBT IVA]]+Tabla1[[#This Row],[SUBT 0]]</f>
        <v>0</v>
      </c>
      <c r="F383" s="30"/>
      <c r="G383" s="30"/>
      <c r="H383" s="30"/>
      <c r="I383" s="2">
        <f>+Tabla1[[#This Row],[SUBT IVA]]*Tabla1[[#This Row],[%]]</f>
        <v>0</v>
      </c>
      <c r="J383" s="2">
        <f>Tabla1[[#This Row],[SUBT IVA]]+Tabla1[[#This Row],[SUBT 0]]+Tabla1[[#This Row],[IVA]]</f>
        <v>0</v>
      </c>
    </row>
    <row r="384" spans="1:10" x14ac:dyDescent="0.25">
      <c r="A384" s="4" t="str">
        <f>CONCATENATE(MONTH(Tabla1[[#This Row],[Fecha]]),"-",YEAR(Tabla1[[#This Row],[Fecha]]))</f>
        <v>1-1900</v>
      </c>
      <c r="B384" s="1"/>
      <c r="C384" s="29" t="s">
        <v>24</v>
      </c>
      <c r="E384" s="2">
        <f>Tabla1[[#This Row],[SUBT IVA]]+Tabla1[[#This Row],[SUBT 0]]</f>
        <v>0</v>
      </c>
      <c r="F384" s="30"/>
      <c r="G384" s="30"/>
      <c r="H384" s="30"/>
      <c r="I384" s="2">
        <f>+Tabla1[[#This Row],[SUBT IVA]]*Tabla1[[#This Row],[%]]</f>
        <v>0</v>
      </c>
      <c r="J384" s="2">
        <f>Tabla1[[#This Row],[SUBT IVA]]+Tabla1[[#This Row],[SUBT 0]]+Tabla1[[#This Row],[IVA]]</f>
        <v>0</v>
      </c>
    </row>
    <row r="385" spans="1:10" x14ac:dyDescent="0.25">
      <c r="A385" s="4" t="str">
        <f>CONCATENATE(MONTH(Tabla1[[#This Row],[Fecha]]),"-",YEAR(Tabla1[[#This Row],[Fecha]]))</f>
        <v>1-1900</v>
      </c>
      <c r="B385" s="1"/>
      <c r="C385" s="29" t="s">
        <v>24</v>
      </c>
      <c r="E385" s="2">
        <f>Tabla1[[#This Row],[SUBT IVA]]+Tabla1[[#This Row],[SUBT 0]]</f>
        <v>0</v>
      </c>
      <c r="F385" s="30"/>
      <c r="G385" s="30"/>
      <c r="H385" s="30"/>
      <c r="I385" s="2">
        <f>+Tabla1[[#This Row],[SUBT IVA]]*Tabla1[[#This Row],[%]]</f>
        <v>0</v>
      </c>
      <c r="J385" s="2">
        <f>Tabla1[[#This Row],[SUBT IVA]]+Tabla1[[#This Row],[SUBT 0]]+Tabla1[[#This Row],[IVA]]</f>
        <v>0</v>
      </c>
    </row>
    <row r="386" spans="1:10" x14ac:dyDescent="0.25">
      <c r="A386" s="4" t="str">
        <f>CONCATENATE(MONTH(Tabla1[[#This Row],[Fecha]]),"-",YEAR(Tabla1[[#This Row],[Fecha]]))</f>
        <v>1-1900</v>
      </c>
      <c r="B386" s="1"/>
      <c r="C386" s="29" t="s">
        <v>24</v>
      </c>
      <c r="E386" s="2">
        <f>Tabla1[[#This Row],[SUBT IVA]]+Tabla1[[#This Row],[SUBT 0]]</f>
        <v>0</v>
      </c>
      <c r="F386" s="30"/>
      <c r="G386" s="30"/>
      <c r="H386" s="30"/>
      <c r="I386" s="2">
        <f>+Tabla1[[#This Row],[SUBT IVA]]*Tabla1[[#This Row],[%]]</f>
        <v>0</v>
      </c>
      <c r="J386" s="2">
        <f>Tabla1[[#This Row],[SUBT IVA]]+Tabla1[[#This Row],[SUBT 0]]+Tabla1[[#This Row],[IVA]]</f>
        <v>0</v>
      </c>
    </row>
    <row r="387" spans="1:10" x14ac:dyDescent="0.25">
      <c r="A387" s="4" t="str">
        <f>CONCATENATE(MONTH(Tabla1[[#This Row],[Fecha]]),"-",YEAR(Tabla1[[#This Row],[Fecha]]))</f>
        <v>1-1900</v>
      </c>
      <c r="B387" s="1"/>
      <c r="C387" s="29" t="s">
        <v>24</v>
      </c>
      <c r="E387" s="2">
        <f>Tabla1[[#This Row],[SUBT IVA]]+Tabla1[[#This Row],[SUBT 0]]</f>
        <v>0</v>
      </c>
      <c r="F387" s="30"/>
      <c r="G387" s="30"/>
      <c r="H387" s="30"/>
      <c r="I387" s="2">
        <f>+Tabla1[[#This Row],[SUBT IVA]]*Tabla1[[#This Row],[%]]</f>
        <v>0</v>
      </c>
      <c r="J387" s="2">
        <f>Tabla1[[#This Row],[SUBT IVA]]+Tabla1[[#This Row],[SUBT 0]]+Tabla1[[#This Row],[IVA]]</f>
        <v>0</v>
      </c>
    </row>
    <row r="388" spans="1:10" x14ac:dyDescent="0.25">
      <c r="A388" s="4" t="str">
        <f>CONCATENATE(MONTH(Tabla1[[#This Row],[Fecha]]),"-",YEAR(Tabla1[[#This Row],[Fecha]]))</f>
        <v>1-1900</v>
      </c>
      <c r="B388" s="1"/>
      <c r="C388" s="29" t="s">
        <v>24</v>
      </c>
      <c r="E388" s="2">
        <f>Tabla1[[#This Row],[SUBT IVA]]+Tabla1[[#This Row],[SUBT 0]]</f>
        <v>0</v>
      </c>
      <c r="F388" s="30"/>
      <c r="G388" s="30"/>
      <c r="H388" s="30"/>
      <c r="I388" s="2">
        <f>+Tabla1[[#This Row],[SUBT IVA]]*Tabla1[[#This Row],[%]]</f>
        <v>0</v>
      </c>
      <c r="J388" s="2">
        <f>Tabla1[[#This Row],[SUBT IVA]]+Tabla1[[#This Row],[SUBT 0]]+Tabla1[[#This Row],[IVA]]</f>
        <v>0</v>
      </c>
    </row>
    <row r="389" spans="1:10" x14ac:dyDescent="0.25">
      <c r="A389" s="4" t="str">
        <f>CONCATENATE(MONTH(Tabla1[[#This Row],[Fecha]]),"-",YEAR(Tabla1[[#This Row],[Fecha]]))</f>
        <v>1-1900</v>
      </c>
      <c r="B389" s="1"/>
      <c r="C389" s="29" t="s">
        <v>24</v>
      </c>
      <c r="E389" s="2">
        <f>Tabla1[[#This Row],[SUBT IVA]]+Tabla1[[#This Row],[SUBT 0]]</f>
        <v>0</v>
      </c>
      <c r="F389" s="30"/>
      <c r="G389" s="30"/>
      <c r="H389" s="30"/>
      <c r="I389" s="2">
        <f>+Tabla1[[#This Row],[SUBT IVA]]*Tabla1[[#This Row],[%]]</f>
        <v>0</v>
      </c>
      <c r="J389" s="2">
        <f>Tabla1[[#This Row],[SUBT IVA]]+Tabla1[[#This Row],[SUBT 0]]+Tabla1[[#This Row],[IVA]]</f>
        <v>0</v>
      </c>
    </row>
    <row r="390" spans="1:10" x14ac:dyDescent="0.25">
      <c r="A390" s="4" t="str">
        <f>CONCATENATE(MONTH(Tabla1[[#This Row],[Fecha]]),"-",YEAR(Tabla1[[#This Row],[Fecha]]))</f>
        <v>1-1900</v>
      </c>
      <c r="B390" s="1"/>
      <c r="C390" s="29" t="s">
        <v>24</v>
      </c>
      <c r="E390" s="2">
        <f>Tabla1[[#This Row],[SUBT IVA]]+Tabla1[[#This Row],[SUBT 0]]</f>
        <v>0</v>
      </c>
      <c r="F390" s="30"/>
      <c r="G390" s="30"/>
      <c r="H390" s="30"/>
      <c r="I390" s="2">
        <f>+Tabla1[[#This Row],[SUBT IVA]]*Tabla1[[#This Row],[%]]</f>
        <v>0</v>
      </c>
      <c r="J390" s="2">
        <f>Tabla1[[#This Row],[SUBT IVA]]+Tabla1[[#This Row],[SUBT 0]]+Tabla1[[#This Row],[IVA]]</f>
        <v>0</v>
      </c>
    </row>
    <row r="391" spans="1:10" x14ac:dyDescent="0.25">
      <c r="A391" s="4" t="str">
        <f>CONCATENATE(MONTH(Tabla1[[#This Row],[Fecha]]),"-",YEAR(Tabla1[[#This Row],[Fecha]]))</f>
        <v>1-1900</v>
      </c>
      <c r="B391" s="1"/>
      <c r="C391" s="29" t="s">
        <v>24</v>
      </c>
      <c r="E391" s="2">
        <f>Tabla1[[#This Row],[SUBT IVA]]+Tabla1[[#This Row],[SUBT 0]]</f>
        <v>0</v>
      </c>
      <c r="F391" s="30"/>
      <c r="G391" s="30"/>
      <c r="H391" s="30"/>
      <c r="I391" s="2">
        <f>+Tabla1[[#This Row],[SUBT IVA]]*Tabla1[[#This Row],[%]]</f>
        <v>0</v>
      </c>
      <c r="J391" s="2">
        <f>Tabla1[[#This Row],[SUBT IVA]]+Tabla1[[#This Row],[SUBT 0]]+Tabla1[[#This Row],[IVA]]</f>
        <v>0</v>
      </c>
    </row>
    <row r="392" spans="1:10" x14ac:dyDescent="0.25">
      <c r="A392" s="4" t="str">
        <f>CONCATENATE(MONTH(Tabla1[[#This Row],[Fecha]]),"-",YEAR(Tabla1[[#This Row],[Fecha]]))</f>
        <v>1-1900</v>
      </c>
      <c r="B392" s="1"/>
      <c r="C392" s="29" t="s">
        <v>24</v>
      </c>
      <c r="E392" s="2">
        <f>Tabla1[[#This Row],[SUBT IVA]]+Tabla1[[#This Row],[SUBT 0]]</f>
        <v>0</v>
      </c>
      <c r="F392" s="30"/>
      <c r="G392" s="30"/>
      <c r="H392" s="30"/>
      <c r="I392" s="2">
        <f>+Tabla1[[#This Row],[SUBT IVA]]*Tabla1[[#This Row],[%]]</f>
        <v>0</v>
      </c>
      <c r="J392" s="2">
        <f>Tabla1[[#This Row],[SUBT IVA]]+Tabla1[[#This Row],[SUBT 0]]+Tabla1[[#This Row],[IVA]]</f>
        <v>0</v>
      </c>
    </row>
    <row r="393" spans="1:10" x14ac:dyDescent="0.25">
      <c r="A393" s="4" t="str">
        <f>CONCATENATE(MONTH(Tabla1[[#This Row],[Fecha]]),"-",YEAR(Tabla1[[#This Row],[Fecha]]))</f>
        <v>1-1900</v>
      </c>
      <c r="B393" s="1"/>
      <c r="C393" s="29" t="s">
        <v>24</v>
      </c>
      <c r="E393" s="2">
        <f>Tabla1[[#This Row],[SUBT IVA]]+Tabla1[[#This Row],[SUBT 0]]</f>
        <v>0</v>
      </c>
      <c r="F393" s="30"/>
      <c r="G393" s="30"/>
      <c r="H393" s="30"/>
      <c r="I393" s="2">
        <f>+Tabla1[[#This Row],[SUBT IVA]]*Tabla1[[#This Row],[%]]</f>
        <v>0</v>
      </c>
      <c r="J393" s="2">
        <f>Tabla1[[#This Row],[SUBT IVA]]+Tabla1[[#This Row],[SUBT 0]]+Tabla1[[#This Row],[IVA]]</f>
        <v>0</v>
      </c>
    </row>
    <row r="394" spans="1:10" x14ac:dyDescent="0.25">
      <c r="A394" s="4" t="str">
        <f>CONCATENATE(MONTH(Tabla1[[#This Row],[Fecha]]),"-",YEAR(Tabla1[[#This Row],[Fecha]]))</f>
        <v>1-1900</v>
      </c>
      <c r="B394" s="1"/>
      <c r="C394" s="29" t="s">
        <v>24</v>
      </c>
      <c r="E394" s="2">
        <f>Tabla1[[#This Row],[SUBT IVA]]+Tabla1[[#This Row],[SUBT 0]]</f>
        <v>0</v>
      </c>
      <c r="F394" s="30"/>
      <c r="G394" s="30"/>
      <c r="H394" s="30"/>
      <c r="I394" s="2">
        <f>+Tabla1[[#This Row],[SUBT IVA]]*Tabla1[[#This Row],[%]]</f>
        <v>0</v>
      </c>
      <c r="J394" s="2">
        <f>Tabla1[[#This Row],[SUBT IVA]]+Tabla1[[#This Row],[SUBT 0]]+Tabla1[[#This Row],[IVA]]</f>
        <v>0</v>
      </c>
    </row>
    <row r="395" spans="1:10" x14ac:dyDescent="0.25">
      <c r="A395" s="4" t="str">
        <f>CONCATENATE(MONTH(Tabla1[[#This Row],[Fecha]]),"-",YEAR(Tabla1[[#This Row],[Fecha]]))</f>
        <v>1-1900</v>
      </c>
      <c r="B395" s="1"/>
      <c r="C395" s="29" t="s">
        <v>24</v>
      </c>
      <c r="E395" s="2">
        <f>Tabla1[[#This Row],[SUBT IVA]]+Tabla1[[#This Row],[SUBT 0]]</f>
        <v>0</v>
      </c>
      <c r="F395" s="30"/>
      <c r="G395" s="30"/>
      <c r="H395" s="30"/>
      <c r="I395" s="2">
        <f>+Tabla1[[#This Row],[SUBT IVA]]*Tabla1[[#This Row],[%]]</f>
        <v>0</v>
      </c>
      <c r="J395" s="2">
        <f>Tabla1[[#This Row],[SUBT IVA]]+Tabla1[[#This Row],[SUBT 0]]+Tabla1[[#This Row],[IVA]]</f>
        <v>0</v>
      </c>
    </row>
    <row r="396" spans="1:10" x14ac:dyDescent="0.25">
      <c r="A396" s="4" t="str">
        <f>CONCATENATE(MONTH(Tabla1[[#This Row],[Fecha]]),"-",YEAR(Tabla1[[#This Row],[Fecha]]))</f>
        <v>1-1900</v>
      </c>
      <c r="B396" s="1"/>
      <c r="C396" s="29" t="s">
        <v>24</v>
      </c>
      <c r="E396" s="2">
        <f>Tabla1[[#This Row],[SUBT IVA]]+Tabla1[[#This Row],[SUBT 0]]</f>
        <v>0</v>
      </c>
      <c r="F396" s="30"/>
      <c r="G396" s="30"/>
      <c r="H396" s="30"/>
      <c r="I396" s="2">
        <f>+Tabla1[[#This Row],[SUBT IVA]]*Tabla1[[#This Row],[%]]</f>
        <v>0</v>
      </c>
      <c r="J396" s="2">
        <f>Tabla1[[#This Row],[SUBT IVA]]+Tabla1[[#This Row],[SUBT 0]]+Tabla1[[#This Row],[IVA]]</f>
        <v>0</v>
      </c>
    </row>
    <row r="397" spans="1:10" x14ac:dyDescent="0.25">
      <c r="A397" s="4" t="str">
        <f>CONCATENATE(MONTH(Tabla1[[#This Row],[Fecha]]),"-",YEAR(Tabla1[[#This Row],[Fecha]]))</f>
        <v>1-1900</v>
      </c>
      <c r="B397" s="1"/>
      <c r="C397" s="29" t="s">
        <v>24</v>
      </c>
      <c r="E397" s="2">
        <f>Tabla1[[#This Row],[SUBT IVA]]+Tabla1[[#This Row],[SUBT 0]]</f>
        <v>0</v>
      </c>
      <c r="F397" s="30"/>
      <c r="G397" s="30"/>
      <c r="H397" s="30"/>
      <c r="I397" s="2">
        <f>+Tabla1[[#This Row],[SUBT IVA]]*Tabla1[[#This Row],[%]]</f>
        <v>0</v>
      </c>
      <c r="J397" s="2">
        <f>Tabla1[[#This Row],[SUBT IVA]]+Tabla1[[#This Row],[SUBT 0]]+Tabla1[[#This Row],[IVA]]</f>
        <v>0</v>
      </c>
    </row>
    <row r="398" spans="1:10" x14ac:dyDescent="0.25">
      <c r="A398" s="4" t="str">
        <f>CONCATENATE(MONTH(Tabla1[[#This Row],[Fecha]]),"-",YEAR(Tabla1[[#This Row],[Fecha]]))</f>
        <v>1-1900</v>
      </c>
      <c r="B398" s="1"/>
      <c r="C398" s="29" t="s">
        <v>24</v>
      </c>
      <c r="E398" s="2">
        <f>Tabla1[[#This Row],[SUBT IVA]]+Tabla1[[#This Row],[SUBT 0]]</f>
        <v>0</v>
      </c>
      <c r="F398" s="30"/>
      <c r="G398" s="30"/>
      <c r="H398" s="30"/>
      <c r="I398" s="2">
        <f>+Tabla1[[#This Row],[SUBT IVA]]*Tabla1[[#This Row],[%]]</f>
        <v>0</v>
      </c>
      <c r="J398" s="2">
        <f>Tabla1[[#This Row],[SUBT IVA]]+Tabla1[[#This Row],[SUBT 0]]+Tabla1[[#This Row],[IVA]]</f>
        <v>0</v>
      </c>
    </row>
    <row r="399" spans="1:10" x14ac:dyDescent="0.25">
      <c r="A399" s="4" t="str">
        <f>CONCATENATE(MONTH(Tabla1[[#This Row],[Fecha]]),"-",YEAR(Tabla1[[#This Row],[Fecha]]))</f>
        <v>1-1900</v>
      </c>
      <c r="B399" s="1"/>
      <c r="C399" s="29" t="s">
        <v>24</v>
      </c>
      <c r="E399" s="2">
        <f>Tabla1[[#This Row],[SUBT IVA]]+Tabla1[[#This Row],[SUBT 0]]</f>
        <v>0</v>
      </c>
      <c r="F399" s="30"/>
      <c r="G399" s="30"/>
      <c r="H399" s="30"/>
      <c r="I399" s="2">
        <f>+Tabla1[[#This Row],[SUBT IVA]]*Tabla1[[#This Row],[%]]</f>
        <v>0</v>
      </c>
      <c r="J399" s="2">
        <f>Tabla1[[#This Row],[SUBT IVA]]+Tabla1[[#This Row],[SUBT 0]]+Tabla1[[#This Row],[IVA]]</f>
        <v>0</v>
      </c>
    </row>
    <row r="400" spans="1:10" x14ac:dyDescent="0.25">
      <c r="A400" s="4" t="str">
        <f>CONCATENATE(MONTH(Tabla1[[#This Row],[Fecha]]),"-",YEAR(Tabla1[[#This Row],[Fecha]]))</f>
        <v>1-1900</v>
      </c>
      <c r="B400" s="1"/>
      <c r="C400" s="29" t="s">
        <v>24</v>
      </c>
      <c r="E400" s="2">
        <f>Tabla1[[#This Row],[SUBT IVA]]+Tabla1[[#This Row],[SUBT 0]]</f>
        <v>0</v>
      </c>
      <c r="F400" s="30"/>
      <c r="G400" s="30"/>
      <c r="H400" s="30"/>
      <c r="I400" s="2">
        <f>+Tabla1[[#This Row],[SUBT IVA]]*Tabla1[[#This Row],[%]]</f>
        <v>0</v>
      </c>
      <c r="J400" s="2">
        <f>Tabla1[[#This Row],[SUBT IVA]]+Tabla1[[#This Row],[SUBT 0]]+Tabla1[[#This Row],[IVA]]</f>
        <v>0</v>
      </c>
    </row>
    <row r="401" spans="1:10" x14ac:dyDescent="0.25">
      <c r="A401" s="4" t="str">
        <f>CONCATENATE(MONTH(Tabla1[[#This Row],[Fecha]]),"-",YEAR(Tabla1[[#This Row],[Fecha]]))</f>
        <v>1-1900</v>
      </c>
      <c r="B401" s="1"/>
      <c r="C401" s="29" t="s">
        <v>24</v>
      </c>
      <c r="E401" s="2">
        <f>Tabla1[[#This Row],[SUBT IVA]]+Tabla1[[#This Row],[SUBT 0]]</f>
        <v>0</v>
      </c>
      <c r="F401" s="30"/>
      <c r="G401" s="30"/>
      <c r="H401" s="30"/>
      <c r="I401" s="2">
        <f>+Tabla1[[#This Row],[SUBT IVA]]*Tabla1[[#This Row],[%]]</f>
        <v>0</v>
      </c>
      <c r="J401" s="2">
        <f>Tabla1[[#This Row],[SUBT IVA]]+Tabla1[[#This Row],[SUBT 0]]+Tabla1[[#This Row],[IVA]]</f>
        <v>0</v>
      </c>
    </row>
    <row r="402" spans="1:10" x14ac:dyDescent="0.25">
      <c r="A402" s="4" t="str">
        <f>CONCATENATE(MONTH(Tabla1[[#This Row],[Fecha]]),"-",YEAR(Tabla1[[#This Row],[Fecha]]))</f>
        <v>1-1900</v>
      </c>
      <c r="B402" s="1"/>
      <c r="C402" s="29" t="s">
        <v>24</v>
      </c>
      <c r="E402" s="2">
        <f>Tabla1[[#This Row],[SUBT IVA]]+Tabla1[[#This Row],[SUBT 0]]</f>
        <v>0</v>
      </c>
      <c r="F402" s="30"/>
      <c r="G402" s="30"/>
      <c r="H402" s="30"/>
      <c r="I402" s="2">
        <f>+Tabla1[[#This Row],[SUBT IVA]]*Tabla1[[#This Row],[%]]</f>
        <v>0</v>
      </c>
      <c r="J402" s="2">
        <f>Tabla1[[#This Row],[SUBT IVA]]+Tabla1[[#This Row],[SUBT 0]]+Tabla1[[#This Row],[IVA]]</f>
        <v>0</v>
      </c>
    </row>
    <row r="403" spans="1:10" x14ac:dyDescent="0.25">
      <c r="A403" s="4" t="str">
        <f>CONCATENATE(MONTH(Tabla1[[#This Row],[Fecha]]),"-",YEAR(Tabla1[[#This Row],[Fecha]]))</f>
        <v>1-1900</v>
      </c>
      <c r="B403" s="1"/>
      <c r="C403" s="29" t="s">
        <v>24</v>
      </c>
      <c r="E403" s="2">
        <f>Tabla1[[#This Row],[SUBT IVA]]+Tabla1[[#This Row],[SUBT 0]]</f>
        <v>0</v>
      </c>
      <c r="F403" s="30"/>
      <c r="G403" s="30"/>
      <c r="H403" s="30"/>
      <c r="I403" s="2">
        <f>+Tabla1[[#This Row],[SUBT IVA]]*Tabla1[[#This Row],[%]]</f>
        <v>0</v>
      </c>
      <c r="J403" s="2">
        <f>Tabla1[[#This Row],[SUBT IVA]]+Tabla1[[#This Row],[SUBT 0]]+Tabla1[[#This Row],[IVA]]</f>
        <v>0</v>
      </c>
    </row>
    <row r="404" spans="1:10" x14ac:dyDescent="0.25">
      <c r="A404" s="4" t="str">
        <f>CONCATENATE(MONTH(Tabla1[[#This Row],[Fecha]]),"-",YEAR(Tabla1[[#This Row],[Fecha]]))</f>
        <v>1-1900</v>
      </c>
      <c r="B404" s="1"/>
      <c r="C404" s="29" t="s">
        <v>24</v>
      </c>
      <c r="E404" s="2">
        <f>Tabla1[[#This Row],[SUBT IVA]]+Tabla1[[#This Row],[SUBT 0]]</f>
        <v>0</v>
      </c>
      <c r="F404" s="30"/>
      <c r="G404" s="30"/>
      <c r="H404" s="30"/>
      <c r="I404" s="2">
        <f>+Tabla1[[#This Row],[SUBT IVA]]*Tabla1[[#This Row],[%]]</f>
        <v>0</v>
      </c>
      <c r="J404" s="2">
        <f>Tabla1[[#This Row],[SUBT IVA]]+Tabla1[[#This Row],[SUBT 0]]+Tabla1[[#This Row],[IVA]]</f>
        <v>0</v>
      </c>
    </row>
    <row r="405" spans="1:10" x14ac:dyDescent="0.25">
      <c r="A405" s="4" t="str">
        <f>CONCATENATE(MONTH(Tabla1[[#This Row],[Fecha]]),"-",YEAR(Tabla1[[#This Row],[Fecha]]))</f>
        <v>1-1900</v>
      </c>
      <c r="B405" s="1"/>
      <c r="C405" s="29" t="s">
        <v>24</v>
      </c>
      <c r="E405" s="2">
        <f>Tabla1[[#This Row],[SUBT IVA]]+Tabla1[[#This Row],[SUBT 0]]</f>
        <v>0</v>
      </c>
      <c r="F405" s="30"/>
      <c r="G405" s="30"/>
      <c r="H405" s="30"/>
      <c r="I405" s="2">
        <f>+Tabla1[[#This Row],[SUBT IVA]]*Tabla1[[#This Row],[%]]</f>
        <v>0</v>
      </c>
      <c r="J405" s="2">
        <f>Tabla1[[#This Row],[SUBT IVA]]+Tabla1[[#This Row],[SUBT 0]]+Tabla1[[#This Row],[IVA]]</f>
        <v>0</v>
      </c>
    </row>
    <row r="406" spans="1:10" x14ac:dyDescent="0.25">
      <c r="A406" s="4" t="str">
        <f>CONCATENATE(MONTH(Tabla1[[#This Row],[Fecha]]),"-",YEAR(Tabla1[[#This Row],[Fecha]]))</f>
        <v>1-1900</v>
      </c>
      <c r="B406" s="1"/>
      <c r="C406" s="29" t="s">
        <v>24</v>
      </c>
      <c r="E406" s="2">
        <f>Tabla1[[#This Row],[SUBT IVA]]+Tabla1[[#This Row],[SUBT 0]]</f>
        <v>0</v>
      </c>
      <c r="F406" s="30"/>
      <c r="G406" s="30"/>
      <c r="H406" s="30"/>
      <c r="I406" s="2">
        <f>+Tabla1[[#This Row],[SUBT IVA]]*Tabla1[[#This Row],[%]]</f>
        <v>0</v>
      </c>
      <c r="J406" s="2">
        <f>Tabla1[[#This Row],[SUBT IVA]]+Tabla1[[#This Row],[SUBT 0]]+Tabla1[[#This Row],[IVA]]</f>
        <v>0</v>
      </c>
    </row>
    <row r="407" spans="1:10" x14ac:dyDescent="0.25">
      <c r="A407" s="4" t="str">
        <f>CONCATENATE(MONTH(Tabla1[[#This Row],[Fecha]]),"-",YEAR(Tabla1[[#This Row],[Fecha]]))</f>
        <v>1-1900</v>
      </c>
      <c r="B407" s="1"/>
      <c r="C407" s="29" t="s">
        <v>24</v>
      </c>
      <c r="E407" s="2">
        <f>Tabla1[[#This Row],[SUBT IVA]]+Tabla1[[#This Row],[SUBT 0]]</f>
        <v>0</v>
      </c>
      <c r="F407" s="30"/>
      <c r="G407" s="30"/>
      <c r="H407" s="30"/>
      <c r="I407" s="2">
        <f>+Tabla1[[#This Row],[SUBT IVA]]*Tabla1[[#This Row],[%]]</f>
        <v>0</v>
      </c>
      <c r="J407" s="2">
        <f>Tabla1[[#This Row],[SUBT IVA]]+Tabla1[[#This Row],[SUBT 0]]+Tabla1[[#This Row],[IVA]]</f>
        <v>0</v>
      </c>
    </row>
    <row r="408" spans="1:10" x14ac:dyDescent="0.25">
      <c r="A408" s="4" t="str">
        <f>CONCATENATE(MONTH(Tabla1[[#This Row],[Fecha]]),"-",YEAR(Tabla1[[#This Row],[Fecha]]))</f>
        <v>1-1900</v>
      </c>
      <c r="B408" s="1"/>
      <c r="C408" s="29" t="s">
        <v>24</v>
      </c>
      <c r="E408" s="2">
        <f>Tabla1[[#This Row],[SUBT IVA]]+Tabla1[[#This Row],[SUBT 0]]</f>
        <v>0</v>
      </c>
      <c r="F408" s="30"/>
      <c r="G408" s="30"/>
      <c r="H408" s="30"/>
      <c r="I408" s="2">
        <f>+Tabla1[[#This Row],[SUBT IVA]]*Tabla1[[#This Row],[%]]</f>
        <v>0</v>
      </c>
      <c r="J408" s="2">
        <f>Tabla1[[#This Row],[SUBT IVA]]+Tabla1[[#This Row],[SUBT 0]]+Tabla1[[#This Row],[IVA]]</f>
        <v>0</v>
      </c>
    </row>
    <row r="409" spans="1:10" x14ac:dyDescent="0.25">
      <c r="A409" s="4" t="str">
        <f>CONCATENATE(MONTH(Tabla1[[#This Row],[Fecha]]),"-",YEAR(Tabla1[[#This Row],[Fecha]]))</f>
        <v>1-1900</v>
      </c>
      <c r="B409" s="1"/>
      <c r="C409" s="29" t="s">
        <v>24</v>
      </c>
      <c r="E409" s="2">
        <f>Tabla1[[#This Row],[SUBT IVA]]+Tabla1[[#This Row],[SUBT 0]]</f>
        <v>0</v>
      </c>
      <c r="F409" s="30"/>
      <c r="G409" s="30"/>
      <c r="H409" s="30"/>
      <c r="I409" s="2">
        <f>+Tabla1[[#This Row],[SUBT IVA]]*Tabla1[[#This Row],[%]]</f>
        <v>0</v>
      </c>
      <c r="J409" s="2">
        <f>Tabla1[[#This Row],[SUBT IVA]]+Tabla1[[#This Row],[SUBT 0]]+Tabla1[[#This Row],[IVA]]</f>
        <v>0</v>
      </c>
    </row>
    <row r="410" spans="1:10" x14ac:dyDescent="0.25">
      <c r="A410" s="4" t="str">
        <f>CONCATENATE(MONTH(Tabla1[[#This Row],[Fecha]]),"-",YEAR(Tabla1[[#This Row],[Fecha]]))</f>
        <v>1-1900</v>
      </c>
      <c r="B410" s="1"/>
      <c r="C410" s="29" t="s">
        <v>24</v>
      </c>
      <c r="E410" s="2">
        <f>Tabla1[[#This Row],[SUBT IVA]]+Tabla1[[#This Row],[SUBT 0]]</f>
        <v>0</v>
      </c>
      <c r="F410" s="30"/>
      <c r="G410" s="30"/>
      <c r="H410" s="30"/>
      <c r="I410" s="2">
        <f>+Tabla1[[#This Row],[SUBT IVA]]*Tabla1[[#This Row],[%]]</f>
        <v>0</v>
      </c>
      <c r="J410" s="2">
        <f>Tabla1[[#This Row],[SUBT IVA]]+Tabla1[[#This Row],[SUBT 0]]+Tabla1[[#This Row],[IVA]]</f>
        <v>0</v>
      </c>
    </row>
    <row r="411" spans="1:10" x14ac:dyDescent="0.25">
      <c r="A411" s="4" t="str">
        <f>CONCATENATE(MONTH(Tabla1[[#This Row],[Fecha]]),"-",YEAR(Tabla1[[#This Row],[Fecha]]))</f>
        <v>1-1900</v>
      </c>
      <c r="B411" s="1"/>
      <c r="C411" s="29" t="s">
        <v>24</v>
      </c>
      <c r="E411" s="2">
        <f>Tabla1[[#This Row],[SUBT IVA]]+Tabla1[[#This Row],[SUBT 0]]</f>
        <v>0</v>
      </c>
      <c r="F411" s="30"/>
      <c r="G411" s="30"/>
      <c r="H411" s="30"/>
      <c r="I411" s="2">
        <f>+Tabla1[[#This Row],[SUBT IVA]]*Tabla1[[#This Row],[%]]</f>
        <v>0</v>
      </c>
      <c r="J411" s="2">
        <f>Tabla1[[#This Row],[SUBT IVA]]+Tabla1[[#This Row],[SUBT 0]]+Tabla1[[#This Row],[IVA]]</f>
        <v>0</v>
      </c>
    </row>
    <row r="412" spans="1:10" x14ac:dyDescent="0.25">
      <c r="A412" s="4" t="str">
        <f>CONCATENATE(MONTH(Tabla1[[#This Row],[Fecha]]),"-",YEAR(Tabla1[[#This Row],[Fecha]]))</f>
        <v>1-1900</v>
      </c>
      <c r="B412" s="1"/>
      <c r="C412" s="29" t="s">
        <v>24</v>
      </c>
      <c r="E412" s="2">
        <f>Tabla1[[#This Row],[SUBT IVA]]+Tabla1[[#This Row],[SUBT 0]]</f>
        <v>0</v>
      </c>
      <c r="F412" s="30"/>
      <c r="G412" s="30"/>
      <c r="H412" s="30"/>
      <c r="I412" s="2">
        <f>+Tabla1[[#This Row],[SUBT IVA]]*Tabla1[[#This Row],[%]]</f>
        <v>0</v>
      </c>
      <c r="J412" s="2">
        <f>Tabla1[[#This Row],[SUBT IVA]]+Tabla1[[#This Row],[SUBT 0]]+Tabla1[[#This Row],[IVA]]</f>
        <v>0</v>
      </c>
    </row>
    <row r="413" spans="1:10" x14ac:dyDescent="0.25">
      <c r="A413" s="4" t="str">
        <f>CONCATENATE(MONTH(Tabla1[[#This Row],[Fecha]]),"-",YEAR(Tabla1[[#This Row],[Fecha]]))</f>
        <v>1-1900</v>
      </c>
      <c r="B413" s="1"/>
      <c r="C413" s="29" t="s">
        <v>24</v>
      </c>
      <c r="E413" s="2">
        <f>Tabla1[[#This Row],[SUBT IVA]]+Tabla1[[#This Row],[SUBT 0]]</f>
        <v>0</v>
      </c>
      <c r="F413" s="30"/>
      <c r="G413" s="30"/>
      <c r="H413" s="30"/>
      <c r="I413" s="2">
        <f>+Tabla1[[#This Row],[SUBT IVA]]*Tabla1[[#This Row],[%]]</f>
        <v>0</v>
      </c>
      <c r="J413" s="2">
        <f>Tabla1[[#This Row],[SUBT IVA]]+Tabla1[[#This Row],[SUBT 0]]+Tabla1[[#This Row],[IVA]]</f>
        <v>0</v>
      </c>
    </row>
    <row r="414" spans="1:10" x14ac:dyDescent="0.25">
      <c r="A414" s="4" t="str">
        <f>CONCATENATE(MONTH(Tabla1[[#This Row],[Fecha]]),"-",YEAR(Tabla1[[#This Row],[Fecha]]))</f>
        <v>1-1900</v>
      </c>
      <c r="B414" s="1"/>
      <c r="C414" s="29" t="s">
        <v>24</v>
      </c>
      <c r="E414" s="2">
        <f>Tabla1[[#This Row],[SUBT IVA]]+Tabla1[[#This Row],[SUBT 0]]</f>
        <v>0</v>
      </c>
      <c r="F414" s="30"/>
      <c r="G414" s="30"/>
      <c r="H414" s="30"/>
      <c r="I414" s="2">
        <f>+Tabla1[[#This Row],[SUBT IVA]]*Tabla1[[#This Row],[%]]</f>
        <v>0</v>
      </c>
      <c r="J414" s="2">
        <f>Tabla1[[#This Row],[SUBT IVA]]+Tabla1[[#This Row],[SUBT 0]]+Tabla1[[#This Row],[IVA]]</f>
        <v>0</v>
      </c>
    </row>
    <row r="415" spans="1:10" x14ac:dyDescent="0.25">
      <c r="A415" s="4" t="str">
        <f>CONCATENATE(MONTH(Tabla1[[#This Row],[Fecha]]),"-",YEAR(Tabla1[[#This Row],[Fecha]]))</f>
        <v>1-1900</v>
      </c>
      <c r="B415" s="1"/>
      <c r="C415" s="29" t="s">
        <v>24</v>
      </c>
      <c r="E415" s="2">
        <f>Tabla1[[#This Row],[SUBT IVA]]+Tabla1[[#This Row],[SUBT 0]]</f>
        <v>0</v>
      </c>
      <c r="F415" s="30"/>
      <c r="G415" s="30"/>
      <c r="H415" s="30"/>
      <c r="I415" s="2">
        <f>+Tabla1[[#This Row],[SUBT IVA]]*Tabla1[[#This Row],[%]]</f>
        <v>0</v>
      </c>
      <c r="J415" s="2">
        <f>Tabla1[[#This Row],[SUBT IVA]]+Tabla1[[#This Row],[SUBT 0]]+Tabla1[[#This Row],[IVA]]</f>
        <v>0</v>
      </c>
    </row>
    <row r="416" spans="1:10" x14ac:dyDescent="0.25">
      <c r="A416" s="4" t="str">
        <f>CONCATENATE(MONTH(Tabla1[[#This Row],[Fecha]]),"-",YEAR(Tabla1[[#This Row],[Fecha]]))</f>
        <v>1-1900</v>
      </c>
      <c r="B416" s="1"/>
      <c r="C416" s="29" t="s">
        <v>24</v>
      </c>
      <c r="E416" s="2">
        <f>Tabla1[[#This Row],[SUBT IVA]]+Tabla1[[#This Row],[SUBT 0]]</f>
        <v>0</v>
      </c>
      <c r="F416" s="30"/>
      <c r="G416" s="30"/>
      <c r="H416" s="30"/>
      <c r="I416" s="2">
        <f>+Tabla1[[#This Row],[SUBT IVA]]*Tabla1[[#This Row],[%]]</f>
        <v>0</v>
      </c>
      <c r="J416" s="2">
        <f>Tabla1[[#This Row],[SUBT IVA]]+Tabla1[[#This Row],[SUBT 0]]+Tabla1[[#This Row],[IVA]]</f>
        <v>0</v>
      </c>
    </row>
    <row r="417" spans="1:10" x14ac:dyDescent="0.25">
      <c r="A417" s="4" t="str">
        <f>CONCATENATE(MONTH(Tabla1[[#This Row],[Fecha]]),"-",YEAR(Tabla1[[#This Row],[Fecha]]))</f>
        <v>1-1900</v>
      </c>
      <c r="B417" s="1"/>
      <c r="C417" s="29" t="s">
        <v>24</v>
      </c>
      <c r="E417" s="2">
        <f>Tabla1[[#This Row],[SUBT IVA]]+Tabla1[[#This Row],[SUBT 0]]</f>
        <v>0</v>
      </c>
      <c r="F417" s="2"/>
      <c r="G417" s="30"/>
      <c r="H417" s="30"/>
      <c r="I417" s="2">
        <f>+Tabla1[[#This Row],[SUBT IVA]]*Tabla1[[#This Row],[%]]</f>
        <v>0</v>
      </c>
      <c r="J417" s="2">
        <f>Tabla1[[#This Row],[SUBT IVA]]+Tabla1[[#This Row],[SUBT 0]]+Tabla1[[#This Row],[IVA]]</f>
        <v>0</v>
      </c>
    </row>
    <row r="418" spans="1:10" x14ac:dyDescent="0.25">
      <c r="A418" s="4" t="str">
        <f>CONCATENATE(MONTH(Tabla1[[#This Row],[Fecha]]),"-",YEAR(Tabla1[[#This Row],[Fecha]]))</f>
        <v>1-1900</v>
      </c>
      <c r="B418" s="1"/>
      <c r="C418" s="29" t="s">
        <v>24</v>
      </c>
      <c r="E418" s="2">
        <f>Tabla1[[#This Row],[SUBT IVA]]+Tabla1[[#This Row],[SUBT 0]]</f>
        <v>0</v>
      </c>
      <c r="F418" s="30"/>
      <c r="G418" s="30"/>
      <c r="H418" s="30"/>
      <c r="I418" s="2">
        <f>+Tabla1[[#This Row],[SUBT IVA]]*Tabla1[[#This Row],[%]]</f>
        <v>0</v>
      </c>
      <c r="J418" s="2">
        <f>Tabla1[[#This Row],[SUBT IVA]]+Tabla1[[#This Row],[SUBT 0]]+Tabla1[[#This Row],[IVA]]</f>
        <v>0</v>
      </c>
    </row>
    <row r="419" spans="1:10" x14ac:dyDescent="0.25">
      <c r="A419" s="4" t="str">
        <f>CONCATENATE(MONTH(Tabla1[[#This Row],[Fecha]]),"-",YEAR(Tabla1[[#This Row],[Fecha]]))</f>
        <v>1-1900</v>
      </c>
      <c r="B419" s="1"/>
      <c r="C419" s="29" t="s">
        <v>24</v>
      </c>
      <c r="E419" s="2">
        <f>Tabla1[[#This Row],[SUBT IVA]]+Tabla1[[#This Row],[SUBT 0]]</f>
        <v>0</v>
      </c>
      <c r="F419" s="30"/>
      <c r="G419" s="30"/>
      <c r="H419" s="30"/>
      <c r="I419" s="2">
        <f>+Tabla1[[#This Row],[SUBT IVA]]*Tabla1[[#This Row],[%]]</f>
        <v>0</v>
      </c>
      <c r="J419" s="2">
        <f>Tabla1[[#This Row],[SUBT IVA]]+Tabla1[[#This Row],[SUBT 0]]+Tabla1[[#This Row],[IVA]]</f>
        <v>0</v>
      </c>
    </row>
    <row r="420" spans="1:10" x14ac:dyDescent="0.25">
      <c r="A420" s="4" t="str">
        <f>CONCATENATE(MONTH(Tabla1[[#This Row],[Fecha]]),"-",YEAR(Tabla1[[#This Row],[Fecha]]))</f>
        <v>1-1900</v>
      </c>
      <c r="B420" s="1"/>
      <c r="C420" s="29" t="s">
        <v>24</v>
      </c>
      <c r="E420" s="2">
        <f>Tabla1[[#This Row],[SUBT IVA]]+Tabla1[[#This Row],[SUBT 0]]</f>
        <v>0</v>
      </c>
      <c r="F420" s="30"/>
      <c r="G420" s="30"/>
      <c r="H420" s="30"/>
      <c r="I420" s="2">
        <f>+Tabla1[[#This Row],[SUBT IVA]]*Tabla1[[#This Row],[%]]</f>
        <v>0</v>
      </c>
      <c r="J420" s="2">
        <f>Tabla1[[#This Row],[SUBT IVA]]+Tabla1[[#This Row],[SUBT 0]]+Tabla1[[#This Row],[IVA]]</f>
        <v>0</v>
      </c>
    </row>
    <row r="421" spans="1:10" x14ac:dyDescent="0.25">
      <c r="A421" s="4" t="str">
        <f>CONCATENATE(MONTH(Tabla1[[#This Row],[Fecha]]),"-",YEAR(Tabla1[[#This Row],[Fecha]]))</f>
        <v>1-1900</v>
      </c>
      <c r="B421" s="1"/>
      <c r="C421" s="29" t="s">
        <v>24</v>
      </c>
      <c r="E421" s="2">
        <f>Tabla1[[#This Row],[SUBT IVA]]+Tabla1[[#This Row],[SUBT 0]]</f>
        <v>0</v>
      </c>
      <c r="F421" s="30"/>
      <c r="G421" s="30"/>
      <c r="H421" s="30"/>
      <c r="I421" s="2">
        <f>+Tabla1[[#This Row],[SUBT IVA]]*Tabla1[[#This Row],[%]]</f>
        <v>0</v>
      </c>
      <c r="J421" s="2">
        <f>Tabla1[[#This Row],[SUBT IVA]]+Tabla1[[#This Row],[SUBT 0]]+Tabla1[[#This Row],[IVA]]</f>
        <v>0</v>
      </c>
    </row>
    <row r="422" spans="1:10" x14ac:dyDescent="0.25">
      <c r="A422" s="4" t="str">
        <f>CONCATENATE(MONTH(Tabla1[[#This Row],[Fecha]]),"-",YEAR(Tabla1[[#This Row],[Fecha]]))</f>
        <v>1-1900</v>
      </c>
      <c r="B422" s="1"/>
      <c r="C422" s="29" t="s">
        <v>24</v>
      </c>
      <c r="E422" s="2">
        <f>Tabla1[[#This Row],[SUBT IVA]]+Tabla1[[#This Row],[SUBT 0]]</f>
        <v>0</v>
      </c>
      <c r="F422" s="30"/>
      <c r="G422" s="30"/>
      <c r="H422" s="30"/>
      <c r="I422" s="2">
        <f>+Tabla1[[#This Row],[SUBT IVA]]*Tabla1[[#This Row],[%]]</f>
        <v>0</v>
      </c>
      <c r="J422" s="2">
        <f>Tabla1[[#This Row],[SUBT IVA]]+Tabla1[[#This Row],[SUBT 0]]+Tabla1[[#This Row],[IVA]]</f>
        <v>0</v>
      </c>
    </row>
    <row r="423" spans="1:10" x14ac:dyDescent="0.25">
      <c r="A423" s="4" t="str">
        <f>CONCATENATE(MONTH(Tabla1[[#This Row],[Fecha]]),"-",YEAR(Tabla1[[#This Row],[Fecha]]))</f>
        <v>1-1900</v>
      </c>
      <c r="B423" s="1"/>
      <c r="C423" s="29" t="s">
        <v>24</v>
      </c>
      <c r="E423" s="2">
        <f>Tabla1[[#This Row],[SUBT IVA]]+Tabla1[[#This Row],[SUBT 0]]</f>
        <v>0</v>
      </c>
      <c r="F423" s="30"/>
      <c r="G423" s="30"/>
      <c r="H423" s="30"/>
      <c r="I423" s="2">
        <f>+Tabla1[[#This Row],[SUBT IVA]]*Tabla1[[#This Row],[%]]</f>
        <v>0</v>
      </c>
      <c r="J423" s="2">
        <f>Tabla1[[#This Row],[SUBT IVA]]+Tabla1[[#This Row],[SUBT 0]]+Tabla1[[#This Row],[IVA]]</f>
        <v>0</v>
      </c>
    </row>
    <row r="424" spans="1:10" x14ac:dyDescent="0.25">
      <c r="A424" s="4" t="str">
        <f>CONCATENATE(MONTH(Tabla1[[#This Row],[Fecha]]),"-",YEAR(Tabla1[[#This Row],[Fecha]]))</f>
        <v>1-1900</v>
      </c>
      <c r="B424" s="1"/>
      <c r="C424" s="29" t="s">
        <v>24</v>
      </c>
      <c r="E424" s="2">
        <f>Tabla1[[#This Row],[SUBT IVA]]+Tabla1[[#This Row],[SUBT 0]]</f>
        <v>0</v>
      </c>
      <c r="F424" s="30"/>
      <c r="G424" s="30"/>
      <c r="H424" s="30"/>
      <c r="I424" s="2">
        <f>+Tabla1[[#This Row],[SUBT IVA]]*Tabla1[[#This Row],[%]]</f>
        <v>0</v>
      </c>
      <c r="J424" s="2">
        <f>Tabla1[[#This Row],[SUBT IVA]]+Tabla1[[#This Row],[SUBT 0]]+Tabla1[[#This Row],[IVA]]</f>
        <v>0</v>
      </c>
    </row>
    <row r="425" spans="1:10" x14ac:dyDescent="0.25">
      <c r="A425" s="4" t="str">
        <f>CONCATENATE(MONTH(Tabla1[[#This Row],[Fecha]]),"-",YEAR(Tabla1[[#This Row],[Fecha]]))</f>
        <v>1-1900</v>
      </c>
      <c r="B425" s="1"/>
      <c r="C425" s="29" t="s">
        <v>24</v>
      </c>
      <c r="E425" s="2">
        <f>Tabla1[[#This Row],[SUBT IVA]]+Tabla1[[#This Row],[SUBT 0]]</f>
        <v>0</v>
      </c>
      <c r="F425" s="30"/>
      <c r="G425" s="30"/>
      <c r="H425" s="30"/>
      <c r="I425" s="2">
        <f>+Tabla1[[#This Row],[SUBT IVA]]*Tabla1[[#This Row],[%]]</f>
        <v>0</v>
      </c>
      <c r="J425" s="2">
        <f>Tabla1[[#This Row],[SUBT IVA]]+Tabla1[[#This Row],[SUBT 0]]+Tabla1[[#This Row],[IVA]]</f>
        <v>0</v>
      </c>
    </row>
    <row r="426" spans="1:10" x14ac:dyDescent="0.25">
      <c r="A426" s="4" t="str">
        <f>CONCATENATE(MONTH(Tabla1[[#This Row],[Fecha]]),"-",YEAR(Tabla1[[#This Row],[Fecha]]))</f>
        <v>1-1900</v>
      </c>
      <c r="B426" s="1"/>
      <c r="C426" s="29" t="s">
        <v>24</v>
      </c>
      <c r="E426" s="2">
        <f>Tabla1[[#This Row],[SUBT IVA]]+Tabla1[[#This Row],[SUBT 0]]</f>
        <v>0</v>
      </c>
      <c r="F426" s="30"/>
      <c r="G426" s="30"/>
      <c r="H426" s="30"/>
      <c r="I426" s="2">
        <f>+Tabla1[[#This Row],[SUBT IVA]]*Tabla1[[#This Row],[%]]</f>
        <v>0</v>
      </c>
      <c r="J426" s="2">
        <f>Tabla1[[#This Row],[SUBT IVA]]+Tabla1[[#This Row],[SUBT 0]]+Tabla1[[#This Row],[IVA]]</f>
        <v>0</v>
      </c>
    </row>
    <row r="427" spans="1:10" x14ac:dyDescent="0.25">
      <c r="A427" s="4" t="str">
        <f>CONCATENATE(MONTH(Tabla1[[#This Row],[Fecha]]),"-",YEAR(Tabla1[[#This Row],[Fecha]]))</f>
        <v>1-1900</v>
      </c>
      <c r="B427" s="1"/>
      <c r="C427" s="29" t="s">
        <v>24</v>
      </c>
      <c r="E427" s="2">
        <f>Tabla1[[#This Row],[SUBT IVA]]+Tabla1[[#This Row],[SUBT 0]]</f>
        <v>0</v>
      </c>
      <c r="F427" s="30"/>
      <c r="G427" s="30"/>
      <c r="H427" s="30"/>
      <c r="I427" s="2">
        <f>+Tabla1[[#This Row],[SUBT IVA]]*Tabla1[[#This Row],[%]]</f>
        <v>0</v>
      </c>
      <c r="J427" s="2">
        <f>Tabla1[[#This Row],[SUBT IVA]]+Tabla1[[#This Row],[SUBT 0]]+Tabla1[[#This Row],[IVA]]</f>
        <v>0</v>
      </c>
    </row>
    <row r="428" spans="1:10" x14ac:dyDescent="0.25">
      <c r="A428" s="4" t="str">
        <f>CONCATENATE(MONTH(Tabla1[[#This Row],[Fecha]]),"-",YEAR(Tabla1[[#This Row],[Fecha]]))</f>
        <v>1-1900</v>
      </c>
      <c r="B428" s="1"/>
      <c r="C428" s="29" t="s">
        <v>24</v>
      </c>
      <c r="E428" s="2">
        <f>Tabla1[[#This Row],[SUBT IVA]]+Tabla1[[#This Row],[SUBT 0]]</f>
        <v>0</v>
      </c>
      <c r="F428" s="30"/>
      <c r="G428" s="30"/>
      <c r="H428" s="30"/>
      <c r="I428" s="2">
        <f>+Tabla1[[#This Row],[SUBT IVA]]*Tabla1[[#This Row],[%]]</f>
        <v>0</v>
      </c>
      <c r="J428" s="2">
        <f>Tabla1[[#This Row],[SUBT IVA]]+Tabla1[[#This Row],[SUBT 0]]+Tabla1[[#This Row],[IVA]]</f>
        <v>0</v>
      </c>
    </row>
    <row r="429" spans="1:10" x14ac:dyDescent="0.25">
      <c r="A429" s="4" t="str">
        <f>CONCATENATE(MONTH(Tabla1[[#This Row],[Fecha]]),"-",YEAR(Tabla1[[#This Row],[Fecha]]))</f>
        <v>1-1900</v>
      </c>
      <c r="B429" s="1"/>
      <c r="C429" s="29" t="s">
        <v>24</v>
      </c>
      <c r="E429" s="2">
        <f>Tabla1[[#This Row],[SUBT IVA]]+Tabla1[[#This Row],[SUBT 0]]</f>
        <v>0</v>
      </c>
      <c r="F429" s="30"/>
      <c r="G429" s="30"/>
      <c r="H429" s="30"/>
      <c r="I429" s="2">
        <f>+Tabla1[[#This Row],[SUBT IVA]]*Tabla1[[#This Row],[%]]</f>
        <v>0</v>
      </c>
      <c r="J429" s="2">
        <f>Tabla1[[#This Row],[SUBT IVA]]+Tabla1[[#This Row],[SUBT 0]]+Tabla1[[#This Row],[IVA]]</f>
        <v>0</v>
      </c>
    </row>
    <row r="430" spans="1:10" x14ac:dyDescent="0.25">
      <c r="A430" s="4" t="str">
        <f>CONCATENATE(MONTH(Tabla1[[#This Row],[Fecha]]),"-",YEAR(Tabla1[[#This Row],[Fecha]]))</f>
        <v>1-1900</v>
      </c>
      <c r="B430" s="1"/>
      <c r="C430" s="29" t="s">
        <v>24</v>
      </c>
      <c r="E430" s="2">
        <f>Tabla1[[#This Row],[SUBT IVA]]+Tabla1[[#This Row],[SUBT 0]]</f>
        <v>0</v>
      </c>
      <c r="F430" s="30"/>
      <c r="G430" s="30"/>
      <c r="H430" s="30"/>
      <c r="I430" s="2">
        <f>+Tabla1[[#This Row],[SUBT IVA]]*Tabla1[[#This Row],[%]]</f>
        <v>0</v>
      </c>
      <c r="J430" s="2">
        <f>Tabla1[[#This Row],[SUBT IVA]]+Tabla1[[#This Row],[SUBT 0]]+Tabla1[[#This Row],[IVA]]</f>
        <v>0</v>
      </c>
    </row>
    <row r="431" spans="1:10" x14ac:dyDescent="0.25">
      <c r="A431" s="4" t="str">
        <f>CONCATENATE(MONTH(Tabla1[[#This Row],[Fecha]]),"-",YEAR(Tabla1[[#This Row],[Fecha]]))</f>
        <v>1-1900</v>
      </c>
      <c r="B431" s="1"/>
      <c r="C431" s="29" t="s">
        <v>24</v>
      </c>
      <c r="E431" s="2">
        <f>Tabla1[[#This Row],[SUBT IVA]]+Tabla1[[#This Row],[SUBT 0]]</f>
        <v>0</v>
      </c>
      <c r="F431" s="30"/>
      <c r="G431" s="30"/>
      <c r="H431" s="30"/>
      <c r="I431" s="2">
        <f>+Tabla1[[#This Row],[SUBT IVA]]*Tabla1[[#This Row],[%]]</f>
        <v>0</v>
      </c>
      <c r="J431" s="2">
        <f>Tabla1[[#This Row],[SUBT IVA]]+Tabla1[[#This Row],[SUBT 0]]+Tabla1[[#This Row],[IVA]]</f>
        <v>0</v>
      </c>
    </row>
    <row r="432" spans="1:10" x14ac:dyDescent="0.25">
      <c r="A432" s="4" t="str">
        <f>CONCATENATE(MONTH(Tabla1[[#This Row],[Fecha]]),"-",YEAR(Tabla1[[#This Row],[Fecha]]))</f>
        <v>1-1900</v>
      </c>
      <c r="B432" s="1"/>
      <c r="C432" s="29" t="s">
        <v>24</v>
      </c>
      <c r="E432" s="2">
        <f>Tabla1[[#This Row],[SUBT IVA]]+Tabla1[[#This Row],[SUBT 0]]</f>
        <v>0</v>
      </c>
      <c r="F432" s="30"/>
      <c r="G432" s="30"/>
      <c r="H432" s="30"/>
      <c r="I432" s="2">
        <f>+Tabla1[[#This Row],[SUBT IVA]]*Tabla1[[#This Row],[%]]</f>
        <v>0</v>
      </c>
      <c r="J432" s="2">
        <f>Tabla1[[#This Row],[SUBT IVA]]+Tabla1[[#This Row],[SUBT 0]]+Tabla1[[#This Row],[IVA]]</f>
        <v>0</v>
      </c>
    </row>
    <row r="433" spans="1:10" x14ac:dyDescent="0.25">
      <c r="A433" s="4" t="str">
        <f>CONCATENATE(MONTH(Tabla1[[#This Row],[Fecha]]),"-",YEAR(Tabla1[[#This Row],[Fecha]]))</f>
        <v>1-1900</v>
      </c>
      <c r="B433" s="1"/>
      <c r="C433" s="29" t="s">
        <v>24</v>
      </c>
      <c r="E433" s="2">
        <f>Tabla1[[#This Row],[SUBT IVA]]+Tabla1[[#This Row],[SUBT 0]]</f>
        <v>0</v>
      </c>
      <c r="F433" s="30"/>
      <c r="G433" s="30"/>
      <c r="H433" s="30"/>
      <c r="I433" s="2">
        <f>+Tabla1[[#This Row],[SUBT IVA]]*Tabla1[[#This Row],[%]]</f>
        <v>0</v>
      </c>
      <c r="J433" s="2">
        <f>Tabla1[[#This Row],[SUBT IVA]]+Tabla1[[#This Row],[SUBT 0]]+Tabla1[[#This Row],[IVA]]</f>
        <v>0</v>
      </c>
    </row>
    <row r="434" spans="1:10" x14ac:dyDescent="0.25">
      <c r="A434" s="4" t="str">
        <f>CONCATENATE(MONTH(Tabla1[[#This Row],[Fecha]]),"-",YEAR(Tabla1[[#This Row],[Fecha]]))</f>
        <v>1-1900</v>
      </c>
      <c r="B434" s="1"/>
      <c r="C434" s="29" t="s">
        <v>24</v>
      </c>
      <c r="E434" s="2">
        <f>Tabla1[[#This Row],[SUBT IVA]]+Tabla1[[#This Row],[SUBT 0]]</f>
        <v>0</v>
      </c>
      <c r="F434" s="31"/>
      <c r="G434" s="31"/>
      <c r="H434" s="31"/>
      <c r="I434" s="2">
        <f>+Tabla1[[#This Row],[SUBT IVA]]*Tabla1[[#This Row],[%]]</f>
        <v>0</v>
      </c>
      <c r="J434" s="2">
        <f>Tabla1[[#This Row],[SUBT IVA]]+Tabla1[[#This Row],[SUBT 0]]+Tabla1[[#This Row],[IVA]]</f>
        <v>0</v>
      </c>
    </row>
    <row r="435" spans="1:10" x14ac:dyDescent="0.25">
      <c r="A435" s="4" t="str">
        <f>CONCATENATE(MONTH(Tabla1[[#This Row],[Fecha]]),"-",YEAR(Tabla1[[#This Row],[Fecha]]))</f>
        <v>1-1900</v>
      </c>
      <c r="B435" s="1"/>
      <c r="C435" s="29" t="s">
        <v>24</v>
      </c>
      <c r="E435" s="2">
        <f>Tabla1[[#This Row],[SUBT IVA]]+Tabla1[[#This Row],[SUBT 0]]</f>
        <v>0</v>
      </c>
      <c r="F435" s="31"/>
      <c r="G435" s="31"/>
      <c r="H435" s="31"/>
      <c r="I435" s="2">
        <f>+Tabla1[[#This Row],[SUBT IVA]]*Tabla1[[#This Row],[%]]</f>
        <v>0</v>
      </c>
      <c r="J435" s="2">
        <f>Tabla1[[#This Row],[SUBT IVA]]+Tabla1[[#This Row],[SUBT 0]]+Tabla1[[#This Row],[IVA]]</f>
        <v>0</v>
      </c>
    </row>
    <row r="436" spans="1:10" x14ac:dyDescent="0.25">
      <c r="A436" s="4" t="str">
        <f>CONCATENATE(MONTH(Tabla1[[#This Row],[Fecha]]),"-",YEAR(Tabla1[[#This Row],[Fecha]]))</f>
        <v>1-1900</v>
      </c>
      <c r="B436" s="1"/>
      <c r="C436" s="29" t="s">
        <v>24</v>
      </c>
      <c r="E436" s="2">
        <f>Tabla1[[#This Row],[SUBT IVA]]+Tabla1[[#This Row],[SUBT 0]]</f>
        <v>0</v>
      </c>
      <c r="F436" s="31"/>
      <c r="G436" s="31"/>
      <c r="H436" s="31"/>
      <c r="I436" s="2">
        <f>+Tabla1[[#This Row],[SUBT IVA]]*Tabla1[[#This Row],[%]]</f>
        <v>0</v>
      </c>
      <c r="J436" s="2">
        <f>Tabla1[[#This Row],[SUBT IVA]]+Tabla1[[#This Row],[SUBT 0]]+Tabla1[[#This Row],[IVA]]</f>
        <v>0</v>
      </c>
    </row>
    <row r="437" spans="1:10" x14ac:dyDescent="0.25">
      <c r="A437" s="4" t="str">
        <f>CONCATENATE(MONTH(Tabla1[[#This Row],[Fecha]]),"-",YEAR(Tabla1[[#This Row],[Fecha]]))</f>
        <v>1-1900</v>
      </c>
      <c r="B437" s="1"/>
      <c r="C437" s="29" t="s">
        <v>24</v>
      </c>
      <c r="E437" s="2">
        <f>Tabla1[[#This Row],[SUBT IVA]]+Tabla1[[#This Row],[SUBT 0]]</f>
        <v>0</v>
      </c>
      <c r="F437" s="31"/>
      <c r="G437" s="31"/>
      <c r="H437" s="31"/>
      <c r="I437" s="2">
        <f>+Tabla1[[#This Row],[SUBT IVA]]*Tabla1[[#This Row],[%]]</f>
        <v>0</v>
      </c>
      <c r="J437" s="2">
        <f>Tabla1[[#This Row],[SUBT IVA]]+Tabla1[[#This Row],[SUBT 0]]+Tabla1[[#This Row],[IVA]]</f>
        <v>0</v>
      </c>
    </row>
    <row r="438" spans="1:10" x14ac:dyDescent="0.25">
      <c r="A438" s="4" t="str">
        <f>CONCATENATE(MONTH(Tabla1[[#This Row],[Fecha]]),"-",YEAR(Tabla1[[#This Row],[Fecha]]))</f>
        <v>1-1900</v>
      </c>
      <c r="B438" s="1"/>
      <c r="C438" s="29" t="s">
        <v>24</v>
      </c>
      <c r="E438" s="2">
        <f>Tabla1[[#This Row],[SUBT IVA]]+Tabla1[[#This Row],[SUBT 0]]</f>
        <v>0</v>
      </c>
      <c r="F438" s="31"/>
      <c r="G438" s="31"/>
      <c r="H438" s="31"/>
      <c r="I438" s="2">
        <f>+Tabla1[[#This Row],[SUBT IVA]]*Tabla1[[#This Row],[%]]</f>
        <v>0</v>
      </c>
      <c r="J438" s="2">
        <f>Tabla1[[#This Row],[SUBT IVA]]+Tabla1[[#This Row],[SUBT 0]]+Tabla1[[#This Row],[IVA]]</f>
        <v>0</v>
      </c>
    </row>
    <row r="439" spans="1:10" x14ac:dyDescent="0.25">
      <c r="A439" s="4" t="str">
        <f>CONCATENATE(MONTH(Tabla1[[#This Row],[Fecha]]),"-",YEAR(Tabla1[[#This Row],[Fecha]]))</f>
        <v>1-1900</v>
      </c>
      <c r="B439" s="1"/>
      <c r="C439" s="29" t="s">
        <v>24</v>
      </c>
      <c r="E439" s="2">
        <f>Tabla1[[#This Row],[SUBT IVA]]+Tabla1[[#This Row],[SUBT 0]]</f>
        <v>0</v>
      </c>
      <c r="F439" s="31"/>
      <c r="G439" s="31"/>
      <c r="H439" s="31"/>
      <c r="I439" s="2">
        <f>+Tabla1[[#This Row],[SUBT IVA]]*Tabla1[[#This Row],[%]]</f>
        <v>0</v>
      </c>
      <c r="J439" s="2">
        <f>Tabla1[[#This Row],[SUBT IVA]]+Tabla1[[#This Row],[SUBT 0]]+Tabla1[[#This Row],[IVA]]</f>
        <v>0</v>
      </c>
    </row>
    <row r="440" spans="1:10" x14ac:dyDescent="0.25">
      <c r="A440" s="4" t="str">
        <f>CONCATENATE(MONTH(Tabla1[[#This Row],[Fecha]]),"-",YEAR(Tabla1[[#This Row],[Fecha]]))</f>
        <v>1-1900</v>
      </c>
      <c r="B440" s="1"/>
      <c r="C440" s="29" t="s">
        <v>24</v>
      </c>
      <c r="E440" s="2">
        <f>Tabla1[[#This Row],[SUBT IVA]]+Tabla1[[#This Row],[SUBT 0]]</f>
        <v>0</v>
      </c>
      <c r="F440" s="31"/>
      <c r="G440" s="31"/>
      <c r="H440" s="31"/>
      <c r="I440" s="2">
        <f>+Tabla1[[#This Row],[SUBT IVA]]*Tabla1[[#This Row],[%]]</f>
        <v>0</v>
      </c>
      <c r="J440" s="2">
        <f>Tabla1[[#This Row],[SUBT IVA]]+Tabla1[[#This Row],[SUBT 0]]+Tabla1[[#This Row],[IVA]]</f>
        <v>0</v>
      </c>
    </row>
    <row r="441" spans="1:10" x14ac:dyDescent="0.25">
      <c r="A441" s="4" t="str">
        <f>CONCATENATE(MONTH(Tabla1[[#This Row],[Fecha]]),"-",YEAR(Tabla1[[#This Row],[Fecha]]))</f>
        <v>1-1900</v>
      </c>
      <c r="B441" s="1"/>
      <c r="C441" s="29" t="s">
        <v>24</v>
      </c>
      <c r="E441" s="2">
        <f>Tabla1[[#This Row],[SUBT IVA]]+Tabla1[[#This Row],[SUBT 0]]</f>
        <v>0</v>
      </c>
      <c r="F441" s="30"/>
      <c r="G441" s="30"/>
      <c r="H441" s="30"/>
      <c r="I441" s="2">
        <f>+Tabla1[[#This Row],[SUBT IVA]]*Tabla1[[#This Row],[%]]</f>
        <v>0</v>
      </c>
      <c r="J441" s="2">
        <f>Tabla1[[#This Row],[SUBT IVA]]+Tabla1[[#This Row],[SUBT 0]]+Tabla1[[#This Row],[IVA]]</f>
        <v>0</v>
      </c>
    </row>
    <row r="442" spans="1:10" x14ac:dyDescent="0.25">
      <c r="A442" s="4" t="str">
        <f>CONCATENATE(MONTH(Tabla1[[#This Row],[Fecha]]),"-",YEAR(Tabla1[[#This Row],[Fecha]]))</f>
        <v>1-1900</v>
      </c>
      <c r="B442" s="1"/>
      <c r="C442" s="29" t="s">
        <v>24</v>
      </c>
      <c r="E442" s="2">
        <f>Tabla1[[#This Row],[SUBT IVA]]+Tabla1[[#This Row],[SUBT 0]]</f>
        <v>0</v>
      </c>
      <c r="F442" s="30"/>
      <c r="G442" s="30"/>
      <c r="H442" s="30"/>
      <c r="I442" s="2">
        <f>+Tabla1[[#This Row],[SUBT IVA]]*Tabla1[[#This Row],[%]]</f>
        <v>0</v>
      </c>
      <c r="J442" s="2">
        <f>Tabla1[[#This Row],[SUBT IVA]]+Tabla1[[#This Row],[SUBT 0]]+Tabla1[[#This Row],[IVA]]</f>
        <v>0</v>
      </c>
    </row>
    <row r="443" spans="1:10" x14ac:dyDescent="0.25">
      <c r="A443" s="4" t="str">
        <f>CONCATENATE(MONTH(Tabla1[[#This Row],[Fecha]]),"-",YEAR(Tabla1[[#This Row],[Fecha]]))</f>
        <v>1-1900</v>
      </c>
      <c r="B443" s="1"/>
      <c r="C443" s="29" t="s">
        <v>24</v>
      </c>
      <c r="E443" s="2">
        <f>Tabla1[[#This Row],[SUBT IVA]]+Tabla1[[#This Row],[SUBT 0]]</f>
        <v>0</v>
      </c>
      <c r="F443" s="31"/>
      <c r="G443" s="31"/>
      <c r="H443" s="31"/>
      <c r="I443" s="2">
        <f>+Tabla1[[#This Row],[SUBT IVA]]*Tabla1[[#This Row],[%]]</f>
        <v>0</v>
      </c>
      <c r="J443" s="2">
        <f>Tabla1[[#This Row],[SUBT IVA]]+Tabla1[[#This Row],[SUBT 0]]+Tabla1[[#This Row],[IVA]]</f>
        <v>0</v>
      </c>
    </row>
    <row r="444" spans="1:10" x14ac:dyDescent="0.25">
      <c r="A444" s="4" t="str">
        <f>CONCATENATE(MONTH(Tabla1[[#This Row],[Fecha]]),"-",YEAR(Tabla1[[#This Row],[Fecha]]))</f>
        <v>1-1900</v>
      </c>
      <c r="B444" s="1"/>
      <c r="C444" s="29" t="s">
        <v>24</v>
      </c>
      <c r="E444" s="2">
        <f>Tabla1[[#This Row],[SUBT IVA]]+Tabla1[[#This Row],[SUBT 0]]</f>
        <v>0</v>
      </c>
      <c r="F444" s="31"/>
      <c r="G444" s="31"/>
      <c r="H444" s="31"/>
      <c r="I444" s="2">
        <f>+Tabla1[[#This Row],[SUBT IVA]]*Tabla1[[#This Row],[%]]</f>
        <v>0</v>
      </c>
      <c r="J444" s="2">
        <f>Tabla1[[#This Row],[SUBT IVA]]+Tabla1[[#This Row],[SUBT 0]]+Tabla1[[#This Row],[IVA]]</f>
        <v>0</v>
      </c>
    </row>
    <row r="445" spans="1:10" x14ac:dyDescent="0.25">
      <c r="A445" s="4" t="str">
        <f>CONCATENATE(MONTH(Tabla1[[#This Row],[Fecha]]),"-",YEAR(Tabla1[[#This Row],[Fecha]]))</f>
        <v>1-1900</v>
      </c>
      <c r="B445" s="1"/>
      <c r="C445" s="29" t="s">
        <v>24</v>
      </c>
      <c r="E445" s="2">
        <f>Tabla1[[#This Row],[SUBT IVA]]+Tabla1[[#This Row],[SUBT 0]]</f>
        <v>0</v>
      </c>
      <c r="F445" s="31"/>
      <c r="G445" s="31"/>
      <c r="H445" s="31"/>
      <c r="I445" s="2">
        <f>+Tabla1[[#This Row],[SUBT IVA]]*Tabla1[[#This Row],[%]]</f>
        <v>0</v>
      </c>
      <c r="J445" s="2">
        <f>Tabla1[[#This Row],[SUBT IVA]]+Tabla1[[#This Row],[SUBT 0]]+Tabla1[[#This Row],[IVA]]</f>
        <v>0</v>
      </c>
    </row>
    <row r="446" spans="1:10" x14ac:dyDescent="0.25">
      <c r="A446" s="4" t="str">
        <f>CONCATENATE(MONTH(Tabla1[[#This Row],[Fecha]]),"-",YEAR(Tabla1[[#This Row],[Fecha]]))</f>
        <v>1-1900</v>
      </c>
      <c r="B446" s="1"/>
      <c r="C446" s="29" t="s">
        <v>24</v>
      </c>
      <c r="E446" s="2">
        <f>Tabla1[[#This Row],[SUBT IVA]]+Tabla1[[#This Row],[SUBT 0]]</f>
        <v>0</v>
      </c>
      <c r="F446" s="31"/>
      <c r="G446" s="31"/>
      <c r="H446" s="31"/>
      <c r="I446" s="2">
        <f>+Tabla1[[#This Row],[SUBT IVA]]*Tabla1[[#This Row],[%]]</f>
        <v>0</v>
      </c>
      <c r="J446" s="2">
        <f>Tabla1[[#This Row],[SUBT IVA]]+Tabla1[[#This Row],[SUBT 0]]+Tabla1[[#This Row],[IVA]]</f>
        <v>0</v>
      </c>
    </row>
    <row r="447" spans="1:10" x14ac:dyDescent="0.25">
      <c r="A447" s="4" t="str">
        <f>CONCATENATE(MONTH(Tabla1[[#This Row],[Fecha]]),"-",YEAR(Tabla1[[#This Row],[Fecha]]))</f>
        <v>1-1900</v>
      </c>
      <c r="B447" s="1"/>
      <c r="C447" s="29" t="s">
        <v>24</v>
      </c>
      <c r="E447" s="2">
        <f>Tabla1[[#This Row],[SUBT IVA]]+Tabla1[[#This Row],[SUBT 0]]</f>
        <v>0</v>
      </c>
      <c r="F447" s="31"/>
      <c r="G447" s="31"/>
      <c r="H447" s="31"/>
      <c r="I447" s="2">
        <f>+Tabla1[[#This Row],[SUBT IVA]]*Tabla1[[#This Row],[%]]</f>
        <v>0</v>
      </c>
      <c r="J447" s="2">
        <f>Tabla1[[#This Row],[SUBT IVA]]+Tabla1[[#This Row],[SUBT 0]]+Tabla1[[#This Row],[IVA]]</f>
        <v>0</v>
      </c>
    </row>
    <row r="448" spans="1:10" x14ac:dyDescent="0.25">
      <c r="A448" s="4" t="str">
        <f>CONCATENATE(MONTH(Tabla1[[#This Row],[Fecha]]),"-",YEAR(Tabla1[[#This Row],[Fecha]]))</f>
        <v>1-1900</v>
      </c>
      <c r="B448" s="1"/>
      <c r="C448" s="29" t="s">
        <v>24</v>
      </c>
      <c r="E448" s="2">
        <f>Tabla1[[#This Row],[SUBT IVA]]+Tabla1[[#This Row],[SUBT 0]]</f>
        <v>0</v>
      </c>
      <c r="F448" s="31"/>
      <c r="G448" s="31"/>
      <c r="H448" s="31"/>
      <c r="I448" s="2">
        <f>+Tabla1[[#This Row],[SUBT IVA]]*Tabla1[[#This Row],[%]]</f>
        <v>0</v>
      </c>
      <c r="J448" s="2">
        <f>Tabla1[[#This Row],[SUBT IVA]]+Tabla1[[#This Row],[SUBT 0]]+Tabla1[[#This Row],[IVA]]</f>
        <v>0</v>
      </c>
    </row>
    <row r="449" spans="1:10" x14ac:dyDescent="0.25">
      <c r="A449" s="4" t="str">
        <f>CONCATENATE(MONTH(Tabla1[[#This Row],[Fecha]]),"-",YEAR(Tabla1[[#This Row],[Fecha]]))</f>
        <v>1-1900</v>
      </c>
      <c r="B449" s="1"/>
      <c r="C449" s="29" t="s">
        <v>24</v>
      </c>
      <c r="E449" s="2">
        <f>Tabla1[[#This Row],[SUBT IVA]]+Tabla1[[#This Row],[SUBT 0]]</f>
        <v>0</v>
      </c>
      <c r="F449" s="31"/>
      <c r="G449" s="31"/>
      <c r="H449" s="31"/>
      <c r="I449" s="2">
        <f>+Tabla1[[#This Row],[SUBT IVA]]*Tabla1[[#This Row],[%]]</f>
        <v>0</v>
      </c>
      <c r="J449" s="2">
        <f>Tabla1[[#This Row],[SUBT IVA]]+Tabla1[[#This Row],[SUBT 0]]+Tabla1[[#This Row],[IVA]]</f>
        <v>0</v>
      </c>
    </row>
    <row r="450" spans="1:10" x14ac:dyDescent="0.25">
      <c r="A450" s="4" t="str">
        <f>CONCATENATE(MONTH(Tabla1[[#This Row],[Fecha]]),"-",YEAR(Tabla1[[#This Row],[Fecha]]))</f>
        <v>1-1900</v>
      </c>
      <c r="B450" s="1"/>
      <c r="C450" s="29" t="s">
        <v>24</v>
      </c>
      <c r="E450" s="2">
        <f>Tabla1[[#This Row],[SUBT IVA]]+Tabla1[[#This Row],[SUBT 0]]</f>
        <v>0</v>
      </c>
      <c r="F450" s="31"/>
      <c r="G450" s="31"/>
      <c r="H450" s="31"/>
      <c r="I450" s="2">
        <f>+Tabla1[[#This Row],[SUBT IVA]]*Tabla1[[#This Row],[%]]</f>
        <v>0</v>
      </c>
      <c r="J450" s="2">
        <f>Tabla1[[#This Row],[SUBT IVA]]+Tabla1[[#This Row],[SUBT 0]]+Tabla1[[#This Row],[IVA]]</f>
        <v>0</v>
      </c>
    </row>
    <row r="451" spans="1:10" x14ac:dyDescent="0.25">
      <c r="A451" s="4" t="str">
        <f>CONCATENATE(MONTH(Tabla1[[#This Row],[Fecha]]),"-",YEAR(Tabla1[[#This Row],[Fecha]]))</f>
        <v>1-1900</v>
      </c>
      <c r="B451" s="1"/>
      <c r="C451" s="29" t="s">
        <v>24</v>
      </c>
      <c r="E451" s="2">
        <f>Tabla1[[#This Row],[SUBT IVA]]+Tabla1[[#This Row],[SUBT 0]]</f>
        <v>0</v>
      </c>
      <c r="F451" s="31"/>
      <c r="G451" s="31"/>
      <c r="H451" s="31"/>
      <c r="I451" s="2">
        <f>+Tabla1[[#This Row],[SUBT IVA]]*Tabla1[[#This Row],[%]]</f>
        <v>0</v>
      </c>
      <c r="J451" s="2">
        <f>Tabla1[[#This Row],[SUBT IVA]]+Tabla1[[#This Row],[SUBT 0]]+Tabla1[[#This Row],[IVA]]</f>
        <v>0</v>
      </c>
    </row>
    <row r="452" spans="1:10" x14ac:dyDescent="0.25">
      <c r="A452" s="4" t="str">
        <f>CONCATENATE(MONTH(Tabla1[[#This Row],[Fecha]]),"-",YEAR(Tabla1[[#This Row],[Fecha]]))</f>
        <v>1-1900</v>
      </c>
      <c r="B452" s="1"/>
      <c r="C452" s="29" t="s">
        <v>24</v>
      </c>
      <c r="E452" s="2">
        <f>Tabla1[[#This Row],[SUBT IVA]]+Tabla1[[#This Row],[SUBT 0]]</f>
        <v>0</v>
      </c>
      <c r="F452" s="31"/>
      <c r="G452" s="31"/>
      <c r="H452" s="31"/>
      <c r="I452" s="2">
        <f>+Tabla1[[#This Row],[SUBT IVA]]*Tabla1[[#This Row],[%]]</f>
        <v>0</v>
      </c>
      <c r="J452" s="2">
        <f>Tabla1[[#This Row],[SUBT IVA]]+Tabla1[[#This Row],[SUBT 0]]+Tabla1[[#This Row],[IVA]]</f>
        <v>0</v>
      </c>
    </row>
    <row r="453" spans="1:10" x14ac:dyDescent="0.25">
      <c r="A453" s="4" t="str">
        <f>CONCATENATE(MONTH(Tabla1[[#This Row],[Fecha]]),"-",YEAR(Tabla1[[#This Row],[Fecha]]))</f>
        <v>1-1900</v>
      </c>
      <c r="B453" s="1"/>
      <c r="C453" s="29" t="s">
        <v>24</v>
      </c>
      <c r="E453" s="2">
        <f>Tabla1[[#This Row],[SUBT IVA]]+Tabla1[[#This Row],[SUBT 0]]</f>
        <v>0</v>
      </c>
      <c r="F453" s="31"/>
      <c r="G453" s="31"/>
      <c r="H453" s="31"/>
      <c r="I453" s="2">
        <f>+Tabla1[[#This Row],[SUBT IVA]]*Tabla1[[#This Row],[%]]</f>
        <v>0</v>
      </c>
      <c r="J453" s="2">
        <f>Tabla1[[#This Row],[SUBT IVA]]+Tabla1[[#This Row],[SUBT 0]]+Tabla1[[#This Row],[IVA]]</f>
        <v>0</v>
      </c>
    </row>
    <row r="454" spans="1:10" x14ac:dyDescent="0.25">
      <c r="A454" s="4" t="str">
        <f>CONCATENATE(MONTH(Tabla1[[#This Row],[Fecha]]),"-",YEAR(Tabla1[[#This Row],[Fecha]]))</f>
        <v>1-1900</v>
      </c>
      <c r="B454" s="1"/>
      <c r="C454" s="29" t="s">
        <v>24</v>
      </c>
      <c r="E454" s="2">
        <f>Tabla1[[#This Row],[SUBT IVA]]+Tabla1[[#This Row],[SUBT 0]]</f>
        <v>0</v>
      </c>
      <c r="F454" s="31"/>
      <c r="G454" s="31"/>
      <c r="H454" s="31"/>
      <c r="I454" s="2">
        <f>+Tabla1[[#This Row],[SUBT IVA]]*Tabla1[[#This Row],[%]]</f>
        <v>0</v>
      </c>
      <c r="J454" s="2">
        <f>Tabla1[[#This Row],[SUBT IVA]]+Tabla1[[#This Row],[SUBT 0]]+Tabla1[[#This Row],[IVA]]</f>
        <v>0</v>
      </c>
    </row>
    <row r="455" spans="1:10" x14ac:dyDescent="0.25">
      <c r="A455" s="4" t="str">
        <f>CONCATENATE(MONTH(Tabla1[[#This Row],[Fecha]]),"-",YEAR(Tabla1[[#This Row],[Fecha]]))</f>
        <v>1-1900</v>
      </c>
      <c r="B455" s="1"/>
      <c r="C455" s="29" t="s">
        <v>24</v>
      </c>
      <c r="E455" s="2">
        <f>Tabla1[[#This Row],[SUBT IVA]]+Tabla1[[#This Row],[SUBT 0]]</f>
        <v>0</v>
      </c>
      <c r="F455" s="31"/>
      <c r="G455" s="31"/>
      <c r="H455" s="31"/>
      <c r="I455" s="2">
        <f>+Tabla1[[#This Row],[SUBT IVA]]*Tabla1[[#This Row],[%]]</f>
        <v>0</v>
      </c>
      <c r="J455" s="2">
        <f>Tabla1[[#This Row],[SUBT IVA]]+Tabla1[[#This Row],[SUBT 0]]+Tabla1[[#This Row],[IVA]]</f>
        <v>0</v>
      </c>
    </row>
    <row r="456" spans="1:10" x14ac:dyDescent="0.25">
      <c r="A456" s="4" t="str">
        <f>CONCATENATE(MONTH(Tabla1[[#This Row],[Fecha]]),"-",YEAR(Tabla1[[#This Row],[Fecha]]))</f>
        <v>1-1900</v>
      </c>
      <c r="B456" s="1"/>
      <c r="C456" s="29" t="s">
        <v>24</v>
      </c>
      <c r="E456" s="2">
        <f>Tabla1[[#This Row],[SUBT IVA]]+Tabla1[[#This Row],[SUBT 0]]</f>
        <v>0</v>
      </c>
      <c r="F456" s="31"/>
      <c r="G456" s="31"/>
      <c r="H456" s="31"/>
      <c r="I456" s="2">
        <f>+Tabla1[[#This Row],[SUBT IVA]]*Tabla1[[#This Row],[%]]</f>
        <v>0</v>
      </c>
      <c r="J456" s="2">
        <f>Tabla1[[#This Row],[SUBT IVA]]+Tabla1[[#This Row],[SUBT 0]]+Tabla1[[#This Row],[IVA]]</f>
        <v>0</v>
      </c>
    </row>
    <row r="457" spans="1:10" x14ac:dyDescent="0.25">
      <c r="A457" s="4" t="str">
        <f>CONCATENATE(MONTH(Tabla1[[#This Row],[Fecha]]),"-",YEAR(Tabla1[[#This Row],[Fecha]]))</f>
        <v>1-1900</v>
      </c>
      <c r="B457" s="1"/>
      <c r="C457" s="29" t="s">
        <v>24</v>
      </c>
      <c r="E457" s="2">
        <f>Tabla1[[#This Row],[SUBT IVA]]+Tabla1[[#This Row],[SUBT 0]]</f>
        <v>0</v>
      </c>
      <c r="F457" s="31"/>
      <c r="G457" s="31"/>
      <c r="H457" s="31"/>
      <c r="I457" s="2">
        <f>+Tabla1[[#This Row],[SUBT IVA]]*Tabla1[[#This Row],[%]]</f>
        <v>0</v>
      </c>
      <c r="J457" s="2">
        <f>Tabla1[[#This Row],[SUBT IVA]]+Tabla1[[#This Row],[SUBT 0]]+Tabla1[[#This Row],[IVA]]</f>
        <v>0</v>
      </c>
    </row>
    <row r="458" spans="1:10" x14ac:dyDescent="0.25">
      <c r="A458" s="4" t="str">
        <f>CONCATENATE(MONTH(Tabla1[[#This Row],[Fecha]]),"-",YEAR(Tabla1[[#This Row],[Fecha]]))</f>
        <v>1-1900</v>
      </c>
      <c r="B458" s="1"/>
      <c r="C458" s="29" t="s">
        <v>24</v>
      </c>
      <c r="E458" s="2">
        <f>Tabla1[[#This Row],[SUBT IVA]]+Tabla1[[#This Row],[SUBT 0]]</f>
        <v>0</v>
      </c>
      <c r="F458" s="31"/>
      <c r="G458" s="31"/>
      <c r="H458" s="31"/>
      <c r="I458" s="2">
        <f>+Tabla1[[#This Row],[SUBT IVA]]*Tabla1[[#This Row],[%]]</f>
        <v>0</v>
      </c>
      <c r="J458" s="2">
        <f>Tabla1[[#This Row],[SUBT IVA]]+Tabla1[[#This Row],[SUBT 0]]+Tabla1[[#This Row],[IVA]]</f>
        <v>0</v>
      </c>
    </row>
    <row r="459" spans="1:10" x14ac:dyDescent="0.25">
      <c r="A459" s="4" t="str">
        <f>CONCATENATE(MONTH(Tabla1[[#This Row],[Fecha]]),"-",YEAR(Tabla1[[#This Row],[Fecha]]))</f>
        <v>1-1900</v>
      </c>
      <c r="B459" s="1"/>
      <c r="C459" s="29" t="s">
        <v>24</v>
      </c>
      <c r="E459" s="2">
        <f>Tabla1[[#This Row],[SUBT IVA]]+Tabla1[[#This Row],[SUBT 0]]</f>
        <v>0</v>
      </c>
      <c r="F459" s="31"/>
      <c r="G459" s="31"/>
      <c r="H459" s="31"/>
      <c r="I459" s="2">
        <f>+Tabla1[[#This Row],[SUBT IVA]]*Tabla1[[#This Row],[%]]</f>
        <v>0</v>
      </c>
      <c r="J459" s="2">
        <f>Tabla1[[#This Row],[SUBT IVA]]+Tabla1[[#This Row],[SUBT 0]]+Tabla1[[#This Row],[IVA]]</f>
        <v>0</v>
      </c>
    </row>
    <row r="460" spans="1:10" x14ac:dyDescent="0.25">
      <c r="A460" s="4" t="str">
        <f>CONCATENATE(MONTH(Tabla1[[#This Row],[Fecha]]),"-",YEAR(Tabla1[[#This Row],[Fecha]]))</f>
        <v>1-1900</v>
      </c>
      <c r="B460" s="1"/>
      <c r="C460" s="29" t="s">
        <v>24</v>
      </c>
      <c r="E460" s="2">
        <f>Tabla1[[#This Row],[SUBT IVA]]+Tabla1[[#This Row],[SUBT 0]]</f>
        <v>0</v>
      </c>
      <c r="F460" s="31"/>
      <c r="G460" s="31"/>
      <c r="H460" s="31"/>
      <c r="I460" s="2">
        <f>+Tabla1[[#This Row],[SUBT IVA]]*Tabla1[[#This Row],[%]]</f>
        <v>0</v>
      </c>
      <c r="J460" s="2">
        <f>Tabla1[[#This Row],[SUBT IVA]]+Tabla1[[#This Row],[SUBT 0]]+Tabla1[[#This Row],[IVA]]</f>
        <v>0</v>
      </c>
    </row>
    <row r="461" spans="1:10" x14ac:dyDescent="0.25">
      <c r="A461" s="4" t="str">
        <f>CONCATENATE(MONTH(Tabla1[[#This Row],[Fecha]]),"-",YEAR(Tabla1[[#This Row],[Fecha]]))</f>
        <v>1-1900</v>
      </c>
      <c r="B461" s="1"/>
      <c r="C461" s="29" t="s">
        <v>24</v>
      </c>
      <c r="E461" s="2">
        <f>Tabla1[[#This Row],[SUBT IVA]]+Tabla1[[#This Row],[SUBT 0]]</f>
        <v>0</v>
      </c>
      <c r="F461" s="31"/>
      <c r="G461" s="31"/>
      <c r="H461" s="31"/>
      <c r="I461" s="2">
        <f>+Tabla1[[#This Row],[SUBT IVA]]*Tabla1[[#This Row],[%]]</f>
        <v>0</v>
      </c>
      <c r="J461" s="2">
        <f>Tabla1[[#This Row],[SUBT IVA]]+Tabla1[[#This Row],[SUBT 0]]+Tabla1[[#This Row],[IVA]]</f>
        <v>0</v>
      </c>
    </row>
    <row r="462" spans="1:10" x14ac:dyDescent="0.25">
      <c r="A462" s="4" t="str">
        <f>CONCATENATE(MONTH(Tabla1[[#This Row],[Fecha]]),"-",YEAR(Tabla1[[#This Row],[Fecha]]))</f>
        <v>1-1900</v>
      </c>
      <c r="B462" s="1"/>
      <c r="C462" s="29" t="s">
        <v>24</v>
      </c>
      <c r="E462" s="2">
        <f>Tabla1[[#This Row],[SUBT IVA]]+Tabla1[[#This Row],[SUBT 0]]</f>
        <v>0</v>
      </c>
      <c r="F462" s="31"/>
      <c r="G462" s="31"/>
      <c r="H462" s="31"/>
      <c r="I462" s="2">
        <f>+Tabla1[[#This Row],[SUBT IVA]]*Tabla1[[#This Row],[%]]</f>
        <v>0</v>
      </c>
      <c r="J462" s="2">
        <f>Tabla1[[#This Row],[SUBT IVA]]+Tabla1[[#This Row],[SUBT 0]]+Tabla1[[#This Row],[IVA]]</f>
        <v>0</v>
      </c>
    </row>
    <row r="463" spans="1:10" x14ac:dyDescent="0.25">
      <c r="A463" s="4" t="str">
        <f>CONCATENATE(MONTH(Tabla1[[#This Row],[Fecha]]),"-",YEAR(Tabla1[[#This Row],[Fecha]]))</f>
        <v>1-1900</v>
      </c>
      <c r="B463" s="1"/>
      <c r="C463" s="29" t="s">
        <v>24</v>
      </c>
      <c r="E463" s="2">
        <f>Tabla1[[#This Row],[SUBT IVA]]+Tabla1[[#This Row],[SUBT 0]]</f>
        <v>0</v>
      </c>
      <c r="F463" s="31"/>
      <c r="G463" s="31"/>
      <c r="H463" s="31"/>
      <c r="I463" s="2">
        <f>+Tabla1[[#This Row],[SUBT IVA]]*Tabla1[[#This Row],[%]]</f>
        <v>0</v>
      </c>
      <c r="J463" s="2">
        <f>Tabla1[[#This Row],[SUBT IVA]]+Tabla1[[#This Row],[SUBT 0]]+Tabla1[[#This Row],[IVA]]</f>
        <v>0</v>
      </c>
    </row>
    <row r="464" spans="1:10" x14ac:dyDescent="0.25">
      <c r="A464" s="4" t="str">
        <f>CONCATENATE(MONTH(Tabla1[[#This Row],[Fecha]]),"-",YEAR(Tabla1[[#This Row],[Fecha]]))</f>
        <v>1-1900</v>
      </c>
      <c r="B464" s="1"/>
      <c r="C464" s="29" t="s">
        <v>24</v>
      </c>
      <c r="E464" s="2">
        <f>Tabla1[[#This Row],[SUBT IVA]]+Tabla1[[#This Row],[SUBT 0]]</f>
        <v>0</v>
      </c>
      <c r="F464" s="31"/>
      <c r="G464" s="31"/>
      <c r="H464" s="31"/>
      <c r="I464" s="2">
        <f>+Tabla1[[#This Row],[SUBT IVA]]*Tabla1[[#This Row],[%]]</f>
        <v>0</v>
      </c>
      <c r="J464" s="2">
        <f>Tabla1[[#This Row],[SUBT IVA]]+Tabla1[[#This Row],[SUBT 0]]+Tabla1[[#This Row],[IVA]]</f>
        <v>0</v>
      </c>
    </row>
    <row r="465" spans="1:10" x14ac:dyDescent="0.25">
      <c r="A465" s="4" t="str">
        <f>CONCATENATE(MONTH(Tabla1[[#This Row],[Fecha]]),"-",YEAR(Tabla1[[#This Row],[Fecha]]))</f>
        <v>1-1900</v>
      </c>
      <c r="B465" s="1"/>
      <c r="C465" s="29" t="s">
        <v>24</v>
      </c>
      <c r="E465" s="2">
        <f>Tabla1[[#This Row],[SUBT IVA]]+Tabla1[[#This Row],[SUBT 0]]</f>
        <v>0</v>
      </c>
      <c r="F465" s="31"/>
      <c r="G465" s="31"/>
      <c r="H465" s="31"/>
      <c r="I465" s="2">
        <f>+Tabla1[[#This Row],[SUBT IVA]]*Tabla1[[#This Row],[%]]</f>
        <v>0</v>
      </c>
      <c r="J465" s="2">
        <f>Tabla1[[#This Row],[SUBT IVA]]+Tabla1[[#This Row],[SUBT 0]]+Tabla1[[#This Row],[IVA]]</f>
        <v>0</v>
      </c>
    </row>
    <row r="466" spans="1:10" x14ac:dyDescent="0.25">
      <c r="A466" s="4" t="str">
        <f>CONCATENATE(MONTH(Tabla1[[#This Row],[Fecha]]),"-",YEAR(Tabla1[[#This Row],[Fecha]]))</f>
        <v>1-1900</v>
      </c>
      <c r="B466" s="1"/>
      <c r="C466" s="29" t="s">
        <v>24</v>
      </c>
      <c r="E466" s="2">
        <f>Tabla1[[#This Row],[SUBT IVA]]+Tabla1[[#This Row],[SUBT 0]]</f>
        <v>0</v>
      </c>
      <c r="F466" s="31"/>
      <c r="G466" s="31"/>
      <c r="H466" s="31"/>
      <c r="I466" s="2">
        <f>+Tabla1[[#This Row],[SUBT IVA]]*Tabla1[[#This Row],[%]]</f>
        <v>0</v>
      </c>
      <c r="J466" s="2">
        <f>Tabla1[[#This Row],[SUBT IVA]]+Tabla1[[#This Row],[SUBT 0]]+Tabla1[[#This Row],[IVA]]</f>
        <v>0</v>
      </c>
    </row>
    <row r="467" spans="1:10" x14ac:dyDescent="0.25">
      <c r="A467" s="4" t="str">
        <f>CONCATENATE(MONTH(Tabla1[[#This Row],[Fecha]]),"-",YEAR(Tabla1[[#This Row],[Fecha]]))</f>
        <v>1-1900</v>
      </c>
      <c r="B467" s="1"/>
      <c r="C467" s="29" t="s">
        <v>24</v>
      </c>
      <c r="E467" s="2">
        <f>Tabla1[[#This Row],[SUBT IVA]]+Tabla1[[#This Row],[SUBT 0]]</f>
        <v>0</v>
      </c>
      <c r="F467" s="31"/>
      <c r="G467" s="31"/>
      <c r="H467" s="31"/>
      <c r="I467" s="2">
        <f>+Tabla1[[#This Row],[SUBT IVA]]*Tabla1[[#This Row],[%]]</f>
        <v>0</v>
      </c>
      <c r="J467" s="2">
        <f>Tabla1[[#This Row],[SUBT IVA]]+Tabla1[[#This Row],[SUBT 0]]+Tabla1[[#This Row],[IVA]]</f>
        <v>0</v>
      </c>
    </row>
    <row r="468" spans="1:10" x14ac:dyDescent="0.25">
      <c r="A468" s="4" t="str">
        <f>CONCATENATE(MONTH(Tabla1[[#This Row],[Fecha]]),"-",YEAR(Tabla1[[#This Row],[Fecha]]))</f>
        <v>1-1900</v>
      </c>
      <c r="B468" s="1"/>
      <c r="C468" s="29" t="s">
        <v>24</v>
      </c>
      <c r="E468" s="2">
        <f>Tabla1[[#This Row],[SUBT IVA]]+Tabla1[[#This Row],[SUBT 0]]</f>
        <v>0</v>
      </c>
      <c r="F468" s="31"/>
      <c r="G468" s="31"/>
      <c r="H468" s="31"/>
      <c r="I468" s="2">
        <f>+Tabla1[[#This Row],[SUBT IVA]]*Tabla1[[#This Row],[%]]</f>
        <v>0</v>
      </c>
      <c r="J468" s="2">
        <f>Tabla1[[#This Row],[SUBT IVA]]+Tabla1[[#This Row],[SUBT 0]]+Tabla1[[#This Row],[IVA]]</f>
        <v>0</v>
      </c>
    </row>
    <row r="469" spans="1:10" x14ac:dyDescent="0.25">
      <c r="A469" s="4" t="str">
        <f>CONCATENATE(MONTH(Tabla1[[#This Row],[Fecha]]),"-",YEAR(Tabla1[[#This Row],[Fecha]]))</f>
        <v>1-1900</v>
      </c>
      <c r="B469" s="1"/>
      <c r="C469" s="29" t="s">
        <v>24</v>
      </c>
      <c r="E469" s="2">
        <f>Tabla1[[#This Row],[SUBT IVA]]+Tabla1[[#This Row],[SUBT 0]]</f>
        <v>0</v>
      </c>
      <c r="F469" s="31"/>
      <c r="G469" s="31"/>
      <c r="H469" s="31"/>
      <c r="I469" s="2">
        <f>+Tabla1[[#This Row],[SUBT IVA]]*Tabla1[[#This Row],[%]]</f>
        <v>0</v>
      </c>
      <c r="J469" s="2">
        <f>Tabla1[[#This Row],[SUBT IVA]]+Tabla1[[#This Row],[SUBT 0]]+Tabla1[[#This Row],[IVA]]</f>
        <v>0</v>
      </c>
    </row>
    <row r="470" spans="1:10" x14ac:dyDescent="0.25">
      <c r="A470" s="4" t="str">
        <f>CONCATENATE(MONTH(Tabla1[[#This Row],[Fecha]]),"-",YEAR(Tabla1[[#This Row],[Fecha]]))</f>
        <v>1-1900</v>
      </c>
      <c r="B470" s="1"/>
      <c r="C470" s="29" t="s">
        <v>24</v>
      </c>
      <c r="E470" s="2">
        <f>Tabla1[[#This Row],[SUBT IVA]]+Tabla1[[#This Row],[SUBT 0]]</f>
        <v>0</v>
      </c>
      <c r="F470" s="31"/>
      <c r="G470" s="31"/>
      <c r="H470" s="31"/>
      <c r="I470" s="2">
        <f>+Tabla1[[#This Row],[SUBT IVA]]*Tabla1[[#This Row],[%]]</f>
        <v>0</v>
      </c>
      <c r="J470" s="2">
        <f>Tabla1[[#This Row],[SUBT IVA]]+Tabla1[[#This Row],[SUBT 0]]+Tabla1[[#This Row],[IVA]]</f>
        <v>0</v>
      </c>
    </row>
    <row r="471" spans="1:10" x14ac:dyDescent="0.25">
      <c r="A471" s="4" t="str">
        <f>CONCATENATE(MONTH(Tabla1[[#This Row],[Fecha]]),"-",YEAR(Tabla1[[#This Row],[Fecha]]))</f>
        <v>1-1900</v>
      </c>
      <c r="B471" s="1"/>
      <c r="C471" s="29" t="s">
        <v>24</v>
      </c>
      <c r="E471" s="2">
        <f>Tabla1[[#This Row],[SUBT IVA]]+Tabla1[[#This Row],[SUBT 0]]</f>
        <v>0</v>
      </c>
      <c r="F471" s="31"/>
      <c r="G471" s="31"/>
      <c r="H471" s="31"/>
      <c r="I471" s="2">
        <f>+Tabla1[[#This Row],[SUBT IVA]]*Tabla1[[#This Row],[%]]</f>
        <v>0</v>
      </c>
      <c r="J471" s="2">
        <f>Tabla1[[#This Row],[SUBT IVA]]+Tabla1[[#This Row],[SUBT 0]]+Tabla1[[#This Row],[IVA]]</f>
        <v>0</v>
      </c>
    </row>
    <row r="472" spans="1:10" x14ac:dyDescent="0.25">
      <c r="A472" s="4" t="str">
        <f>CONCATENATE(MONTH(Tabla1[[#This Row],[Fecha]]),"-",YEAR(Tabla1[[#This Row],[Fecha]]))</f>
        <v>1-1900</v>
      </c>
      <c r="B472" s="1"/>
      <c r="C472" s="29" t="s">
        <v>24</v>
      </c>
      <c r="E472" s="2">
        <f>Tabla1[[#This Row],[SUBT IVA]]+Tabla1[[#This Row],[SUBT 0]]</f>
        <v>0</v>
      </c>
      <c r="F472" s="31"/>
      <c r="G472" s="31"/>
      <c r="H472" s="31"/>
      <c r="I472" s="2">
        <f>+Tabla1[[#This Row],[SUBT IVA]]*Tabla1[[#This Row],[%]]</f>
        <v>0</v>
      </c>
      <c r="J472" s="2">
        <f>Tabla1[[#This Row],[SUBT IVA]]+Tabla1[[#This Row],[SUBT 0]]+Tabla1[[#This Row],[IVA]]</f>
        <v>0</v>
      </c>
    </row>
    <row r="473" spans="1:10" x14ac:dyDescent="0.25">
      <c r="A473" s="4" t="str">
        <f>CONCATENATE(MONTH(Tabla1[[#This Row],[Fecha]]),"-",YEAR(Tabla1[[#This Row],[Fecha]]))</f>
        <v>1-1900</v>
      </c>
      <c r="B473" s="1"/>
      <c r="C473" s="29" t="s">
        <v>24</v>
      </c>
      <c r="E473" s="2">
        <f>Tabla1[[#This Row],[SUBT IVA]]+Tabla1[[#This Row],[SUBT 0]]</f>
        <v>0</v>
      </c>
      <c r="F473" s="31"/>
      <c r="G473" s="31"/>
      <c r="H473" s="31"/>
      <c r="I473" s="2">
        <f>+Tabla1[[#This Row],[SUBT IVA]]*Tabla1[[#This Row],[%]]</f>
        <v>0</v>
      </c>
      <c r="J473" s="2">
        <f>Tabla1[[#This Row],[SUBT IVA]]+Tabla1[[#This Row],[SUBT 0]]+Tabla1[[#This Row],[IVA]]</f>
        <v>0</v>
      </c>
    </row>
    <row r="474" spans="1:10" x14ac:dyDescent="0.25">
      <c r="A474" s="4" t="str">
        <f>CONCATENATE(MONTH(Tabla1[[#This Row],[Fecha]]),"-",YEAR(Tabla1[[#This Row],[Fecha]]))</f>
        <v>1-1900</v>
      </c>
      <c r="B474" s="1"/>
      <c r="C474" s="29" t="s">
        <v>24</v>
      </c>
      <c r="E474" s="2">
        <f>Tabla1[[#This Row],[SUBT IVA]]+Tabla1[[#This Row],[SUBT 0]]</f>
        <v>0</v>
      </c>
      <c r="F474" s="31"/>
      <c r="G474" s="31"/>
      <c r="H474" s="31"/>
      <c r="I474" s="2">
        <f>+Tabla1[[#This Row],[SUBT IVA]]*Tabla1[[#This Row],[%]]</f>
        <v>0</v>
      </c>
      <c r="J474" s="2">
        <f>Tabla1[[#This Row],[SUBT IVA]]+Tabla1[[#This Row],[SUBT 0]]+Tabla1[[#This Row],[IVA]]</f>
        <v>0</v>
      </c>
    </row>
    <row r="475" spans="1:10" x14ac:dyDescent="0.25">
      <c r="A475" s="4" t="str">
        <f>CONCATENATE(MONTH(Tabla1[[#This Row],[Fecha]]),"-",YEAR(Tabla1[[#This Row],[Fecha]]))</f>
        <v>1-1900</v>
      </c>
      <c r="B475" s="1"/>
      <c r="C475" s="29" t="s">
        <v>24</v>
      </c>
      <c r="E475" s="2">
        <f>Tabla1[[#This Row],[SUBT IVA]]+Tabla1[[#This Row],[SUBT 0]]</f>
        <v>0</v>
      </c>
      <c r="F475" s="31"/>
      <c r="G475" s="31"/>
      <c r="H475" s="31"/>
      <c r="I475" s="2">
        <f>+Tabla1[[#This Row],[SUBT IVA]]*Tabla1[[#This Row],[%]]</f>
        <v>0</v>
      </c>
      <c r="J475" s="2">
        <f>Tabla1[[#This Row],[SUBT IVA]]+Tabla1[[#This Row],[SUBT 0]]+Tabla1[[#This Row],[IVA]]</f>
        <v>0</v>
      </c>
    </row>
    <row r="476" spans="1:10" x14ac:dyDescent="0.25">
      <c r="A476" s="4" t="str">
        <f>CONCATENATE(MONTH(Tabla1[[#This Row],[Fecha]]),"-",YEAR(Tabla1[[#This Row],[Fecha]]))</f>
        <v>1-1900</v>
      </c>
      <c r="B476" s="1"/>
      <c r="C476" s="29" t="s">
        <v>24</v>
      </c>
      <c r="E476" s="2">
        <f>Tabla1[[#This Row],[SUBT IVA]]+Tabla1[[#This Row],[SUBT 0]]</f>
        <v>0</v>
      </c>
      <c r="F476" s="30"/>
      <c r="G476" s="30"/>
      <c r="H476" s="30"/>
      <c r="I476" s="2">
        <f>+Tabla1[[#This Row],[SUBT IVA]]*Tabla1[[#This Row],[%]]</f>
        <v>0</v>
      </c>
      <c r="J476" s="2">
        <f>Tabla1[[#This Row],[SUBT IVA]]+Tabla1[[#This Row],[SUBT 0]]+Tabla1[[#This Row],[IVA]]</f>
        <v>0</v>
      </c>
    </row>
    <row r="477" spans="1:10" x14ac:dyDescent="0.25">
      <c r="A477" s="4" t="str">
        <f>CONCATENATE(MONTH(Tabla1[[#This Row],[Fecha]]),"-",YEAR(Tabla1[[#This Row],[Fecha]]))</f>
        <v>1-1900</v>
      </c>
      <c r="B477" s="1"/>
      <c r="C477" s="29" t="s">
        <v>24</v>
      </c>
      <c r="E477" s="2">
        <f>Tabla1[[#This Row],[SUBT IVA]]+Tabla1[[#This Row],[SUBT 0]]</f>
        <v>0</v>
      </c>
      <c r="F477" s="30"/>
      <c r="G477" s="30"/>
      <c r="H477" s="30"/>
      <c r="I477" s="2">
        <f>+Tabla1[[#This Row],[SUBT IVA]]*Tabla1[[#This Row],[%]]</f>
        <v>0</v>
      </c>
      <c r="J477" s="2">
        <f>Tabla1[[#This Row],[SUBT IVA]]+Tabla1[[#This Row],[SUBT 0]]+Tabla1[[#This Row],[IVA]]</f>
        <v>0</v>
      </c>
    </row>
    <row r="478" spans="1:10" x14ac:dyDescent="0.25">
      <c r="A478" s="4" t="str">
        <f>CONCATENATE(MONTH(Tabla1[[#This Row],[Fecha]]),"-",YEAR(Tabla1[[#This Row],[Fecha]]))</f>
        <v>1-1900</v>
      </c>
      <c r="B478" s="1"/>
      <c r="C478" s="29" t="s">
        <v>24</v>
      </c>
      <c r="E478" s="2">
        <f>Tabla1[[#This Row],[SUBT IVA]]+Tabla1[[#This Row],[SUBT 0]]</f>
        <v>0</v>
      </c>
      <c r="F478" s="30"/>
      <c r="G478" s="30"/>
      <c r="H478" s="30"/>
      <c r="I478" s="2">
        <f>+Tabla1[[#This Row],[SUBT IVA]]*Tabla1[[#This Row],[%]]</f>
        <v>0</v>
      </c>
      <c r="J478" s="2">
        <f>Tabla1[[#This Row],[SUBT IVA]]+Tabla1[[#This Row],[SUBT 0]]+Tabla1[[#This Row],[IVA]]</f>
        <v>0</v>
      </c>
    </row>
    <row r="479" spans="1:10" x14ac:dyDescent="0.25">
      <c r="A479" s="4" t="str">
        <f>CONCATENATE(MONTH(Tabla1[[#This Row],[Fecha]]),"-",YEAR(Tabla1[[#This Row],[Fecha]]))</f>
        <v>1-1900</v>
      </c>
      <c r="B479" s="1"/>
      <c r="C479" s="29" t="s">
        <v>24</v>
      </c>
      <c r="E479" s="2">
        <f>Tabla1[[#This Row],[SUBT IVA]]+Tabla1[[#This Row],[SUBT 0]]</f>
        <v>0</v>
      </c>
      <c r="F479" s="30"/>
      <c r="G479" s="30"/>
      <c r="H479" s="30"/>
      <c r="I479" s="2">
        <f>+Tabla1[[#This Row],[SUBT IVA]]*Tabla1[[#This Row],[%]]</f>
        <v>0</v>
      </c>
      <c r="J479" s="2">
        <f>Tabla1[[#This Row],[SUBT IVA]]+Tabla1[[#This Row],[SUBT 0]]+Tabla1[[#This Row],[IVA]]</f>
        <v>0</v>
      </c>
    </row>
    <row r="480" spans="1:10" x14ac:dyDescent="0.25">
      <c r="A480" s="4" t="str">
        <f>CONCATENATE(MONTH(Tabla1[[#This Row],[Fecha]]),"-",YEAR(Tabla1[[#This Row],[Fecha]]))</f>
        <v>1-1900</v>
      </c>
      <c r="B480" s="1"/>
      <c r="C480" s="29" t="s">
        <v>24</v>
      </c>
      <c r="E480" s="2">
        <f>Tabla1[[#This Row],[SUBT IVA]]+Tabla1[[#This Row],[SUBT 0]]</f>
        <v>0</v>
      </c>
      <c r="F480" s="30"/>
      <c r="G480" s="30"/>
      <c r="H480" s="30"/>
      <c r="I480" s="2">
        <f>+Tabla1[[#This Row],[SUBT IVA]]*Tabla1[[#This Row],[%]]</f>
        <v>0</v>
      </c>
      <c r="J480" s="2">
        <f>Tabla1[[#This Row],[SUBT IVA]]+Tabla1[[#This Row],[SUBT 0]]+Tabla1[[#This Row],[IVA]]</f>
        <v>0</v>
      </c>
    </row>
    <row r="481" spans="1:10" x14ac:dyDescent="0.25">
      <c r="A481" s="4" t="str">
        <f>CONCATENATE(MONTH(Tabla1[[#This Row],[Fecha]]),"-",YEAR(Tabla1[[#This Row],[Fecha]]))</f>
        <v>1-1900</v>
      </c>
      <c r="B481" s="1"/>
      <c r="C481" s="29" t="s">
        <v>24</v>
      </c>
      <c r="E481" s="2">
        <f>Tabla1[[#This Row],[SUBT IVA]]+Tabla1[[#This Row],[SUBT 0]]</f>
        <v>0</v>
      </c>
      <c r="F481" s="30"/>
      <c r="G481" s="30"/>
      <c r="H481" s="30"/>
      <c r="I481" s="2">
        <f>+Tabla1[[#This Row],[SUBT IVA]]*Tabla1[[#This Row],[%]]</f>
        <v>0</v>
      </c>
      <c r="J481" s="2">
        <f>Tabla1[[#This Row],[SUBT IVA]]+Tabla1[[#This Row],[SUBT 0]]+Tabla1[[#This Row],[IVA]]</f>
        <v>0</v>
      </c>
    </row>
    <row r="482" spans="1:10" x14ac:dyDescent="0.25">
      <c r="A482" s="4" t="str">
        <f>CONCATENATE(MONTH(Tabla1[[#This Row],[Fecha]]),"-",YEAR(Tabla1[[#This Row],[Fecha]]))</f>
        <v>1-1900</v>
      </c>
      <c r="B482" s="1"/>
      <c r="C482" s="29" t="s">
        <v>24</v>
      </c>
      <c r="E482" s="2">
        <f>Tabla1[[#This Row],[SUBT IVA]]+Tabla1[[#This Row],[SUBT 0]]</f>
        <v>0</v>
      </c>
      <c r="F482" s="30"/>
      <c r="G482" s="30"/>
      <c r="H482" s="30"/>
      <c r="I482" s="2">
        <f>+Tabla1[[#This Row],[SUBT IVA]]*Tabla1[[#This Row],[%]]</f>
        <v>0</v>
      </c>
      <c r="J482" s="2">
        <f>Tabla1[[#This Row],[SUBT IVA]]+Tabla1[[#This Row],[SUBT 0]]+Tabla1[[#This Row],[IVA]]</f>
        <v>0</v>
      </c>
    </row>
    <row r="483" spans="1:10" x14ac:dyDescent="0.25">
      <c r="A483" s="4" t="str">
        <f>CONCATENATE(MONTH(Tabla1[[#This Row],[Fecha]]),"-",YEAR(Tabla1[[#This Row],[Fecha]]))</f>
        <v>1-1900</v>
      </c>
      <c r="B483" s="1"/>
      <c r="C483" s="29" t="s">
        <v>24</v>
      </c>
      <c r="E483" s="2">
        <f>Tabla1[[#This Row],[SUBT IVA]]+Tabla1[[#This Row],[SUBT 0]]</f>
        <v>0</v>
      </c>
      <c r="F483" s="30"/>
      <c r="G483" s="30"/>
      <c r="H483" s="30"/>
      <c r="I483" s="2">
        <f>+Tabla1[[#This Row],[SUBT IVA]]*Tabla1[[#This Row],[%]]</f>
        <v>0</v>
      </c>
      <c r="J483" s="2">
        <f>Tabla1[[#This Row],[SUBT IVA]]+Tabla1[[#This Row],[SUBT 0]]+Tabla1[[#This Row],[IVA]]</f>
        <v>0</v>
      </c>
    </row>
    <row r="484" spans="1:10" x14ac:dyDescent="0.25">
      <c r="A484" s="4" t="str">
        <f>CONCATENATE(MONTH(Tabla1[[#This Row],[Fecha]]),"-",YEAR(Tabla1[[#This Row],[Fecha]]))</f>
        <v>1-1900</v>
      </c>
      <c r="B484" s="1"/>
      <c r="C484" s="29" t="s">
        <v>24</v>
      </c>
      <c r="E484" s="2">
        <f>Tabla1[[#This Row],[SUBT IVA]]+Tabla1[[#This Row],[SUBT 0]]</f>
        <v>0</v>
      </c>
      <c r="F484" s="30"/>
      <c r="G484" s="30"/>
      <c r="H484" s="30"/>
      <c r="I484" s="2">
        <f>+Tabla1[[#This Row],[SUBT IVA]]*Tabla1[[#This Row],[%]]</f>
        <v>0</v>
      </c>
      <c r="J484" s="2">
        <f>Tabla1[[#This Row],[SUBT IVA]]+Tabla1[[#This Row],[SUBT 0]]+Tabla1[[#This Row],[IVA]]</f>
        <v>0</v>
      </c>
    </row>
    <row r="485" spans="1:10" x14ac:dyDescent="0.25">
      <c r="A485" s="4" t="str">
        <f>CONCATENATE(MONTH(Tabla1[[#This Row],[Fecha]]),"-",YEAR(Tabla1[[#This Row],[Fecha]]))</f>
        <v>1-1900</v>
      </c>
      <c r="B485" s="1"/>
      <c r="C485" s="29" t="s">
        <v>24</v>
      </c>
      <c r="E485" s="2">
        <f>Tabla1[[#This Row],[SUBT IVA]]+Tabla1[[#This Row],[SUBT 0]]</f>
        <v>0</v>
      </c>
      <c r="F485" s="30"/>
      <c r="G485" s="30"/>
      <c r="H485" s="30"/>
      <c r="I485" s="2">
        <f>+Tabla1[[#This Row],[SUBT IVA]]*Tabla1[[#This Row],[%]]</f>
        <v>0</v>
      </c>
      <c r="J485" s="2">
        <f>Tabla1[[#This Row],[SUBT IVA]]+Tabla1[[#This Row],[SUBT 0]]+Tabla1[[#This Row],[IVA]]</f>
        <v>0</v>
      </c>
    </row>
    <row r="486" spans="1:10" x14ac:dyDescent="0.25">
      <c r="A486" s="4" t="str">
        <f>CONCATENATE(MONTH(Tabla1[[#This Row],[Fecha]]),"-",YEAR(Tabla1[[#This Row],[Fecha]]))</f>
        <v>1-1900</v>
      </c>
      <c r="B486" s="1"/>
      <c r="C486" s="29" t="s">
        <v>24</v>
      </c>
      <c r="E486" s="2">
        <f>Tabla1[[#This Row],[SUBT IVA]]+Tabla1[[#This Row],[SUBT 0]]</f>
        <v>0</v>
      </c>
      <c r="F486" s="30"/>
      <c r="G486" s="30"/>
      <c r="H486" s="30"/>
      <c r="I486" s="2">
        <f>+Tabla1[[#This Row],[SUBT IVA]]*Tabla1[[#This Row],[%]]</f>
        <v>0</v>
      </c>
      <c r="J486" s="2">
        <f>Tabla1[[#This Row],[SUBT IVA]]+Tabla1[[#This Row],[SUBT 0]]+Tabla1[[#This Row],[IVA]]</f>
        <v>0</v>
      </c>
    </row>
    <row r="487" spans="1:10" x14ac:dyDescent="0.25">
      <c r="A487" s="4" t="str">
        <f>CONCATENATE(MONTH(Tabla1[[#This Row],[Fecha]]),"-",YEAR(Tabla1[[#This Row],[Fecha]]))</f>
        <v>1-1900</v>
      </c>
      <c r="B487" s="1"/>
      <c r="C487" s="29" t="s">
        <v>24</v>
      </c>
      <c r="E487" s="2">
        <f>Tabla1[[#This Row],[SUBT IVA]]+Tabla1[[#This Row],[SUBT 0]]</f>
        <v>0</v>
      </c>
      <c r="F487" s="30"/>
      <c r="G487" s="30"/>
      <c r="H487" s="30"/>
      <c r="I487" s="2">
        <f>+Tabla1[[#This Row],[SUBT IVA]]*Tabla1[[#This Row],[%]]</f>
        <v>0</v>
      </c>
      <c r="J487" s="2">
        <f>Tabla1[[#This Row],[SUBT IVA]]+Tabla1[[#This Row],[SUBT 0]]+Tabla1[[#This Row],[IVA]]</f>
        <v>0</v>
      </c>
    </row>
    <row r="488" spans="1:10" x14ac:dyDescent="0.25">
      <c r="A488" s="4" t="str">
        <f>CONCATENATE(MONTH(Tabla1[[#This Row],[Fecha]]),"-",YEAR(Tabla1[[#This Row],[Fecha]]))</f>
        <v>1-1900</v>
      </c>
      <c r="B488" s="1"/>
      <c r="C488" s="29" t="s">
        <v>24</v>
      </c>
      <c r="E488" s="2">
        <f>Tabla1[[#This Row],[SUBT IVA]]+Tabla1[[#This Row],[SUBT 0]]</f>
        <v>0</v>
      </c>
      <c r="F488" s="30"/>
      <c r="G488" s="30"/>
      <c r="H488" s="30"/>
      <c r="I488" s="2">
        <f>+Tabla1[[#This Row],[SUBT IVA]]*Tabla1[[#This Row],[%]]</f>
        <v>0</v>
      </c>
      <c r="J488" s="2">
        <f>Tabla1[[#This Row],[SUBT IVA]]+Tabla1[[#This Row],[SUBT 0]]+Tabla1[[#This Row],[IVA]]</f>
        <v>0</v>
      </c>
    </row>
    <row r="489" spans="1:10" x14ac:dyDescent="0.25">
      <c r="A489" s="4" t="str">
        <f>CONCATENATE(MONTH(Tabla1[[#This Row],[Fecha]]),"-",YEAR(Tabla1[[#This Row],[Fecha]]))</f>
        <v>1-1900</v>
      </c>
      <c r="B489" s="1"/>
      <c r="C489" s="29" t="s">
        <v>24</v>
      </c>
      <c r="E489" s="2">
        <f>Tabla1[[#This Row],[SUBT IVA]]+Tabla1[[#This Row],[SUBT 0]]</f>
        <v>0</v>
      </c>
      <c r="F489" s="30"/>
      <c r="G489" s="30"/>
      <c r="H489" s="30"/>
      <c r="I489" s="2">
        <f>+Tabla1[[#This Row],[SUBT IVA]]*Tabla1[[#This Row],[%]]</f>
        <v>0</v>
      </c>
      <c r="J489" s="2">
        <f>Tabla1[[#This Row],[SUBT IVA]]+Tabla1[[#This Row],[SUBT 0]]+Tabla1[[#This Row],[IVA]]</f>
        <v>0</v>
      </c>
    </row>
    <row r="490" spans="1:10" x14ac:dyDescent="0.25">
      <c r="A490" s="4" t="str">
        <f>CONCATENATE(MONTH(Tabla1[[#This Row],[Fecha]]),"-",YEAR(Tabla1[[#This Row],[Fecha]]))</f>
        <v>1-1900</v>
      </c>
      <c r="B490" s="1"/>
      <c r="C490" s="29" t="s">
        <v>24</v>
      </c>
      <c r="E490" s="2">
        <f>Tabla1[[#This Row],[SUBT IVA]]+Tabla1[[#This Row],[SUBT 0]]</f>
        <v>0</v>
      </c>
      <c r="F490" s="30"/>
      <c r="G490" s="30"/>
      <c r="H490" s="30"/>
      <c r="I490" s="2">
        <f>+Tabla1[[#This Row],[SUBT IVA]]*Tabla1[[#This Row],[%]]</f>
        <v>0</v>
      </c>
      <c r="J490" s="2">
        <f>Tabla1[[#This Row],[SUBT IVA]]+Tabla1[[#This Row],[SUBT 0]]+Tabla1[[#This Row],[IVA]]</f>
        <v>0</v>
      </c>
    </row>
    <row r="491" spans="1:10" x14ac:dyDescent="0.25">
      <c r="A491" s="4" t="str">
        <f>CONCATENATE(MONTH(Tabla1[[#This Row],[Fecha]]),"-",YEAR(Tabla1[[#This Row],[Fecha]]))</f>
        <v>1-1900</v>
      </c>
      <c r="B491" s="1"/>
      <c r="C491" s="29" t="s">
        <v>24</v>
      </c>
      <c r="E491" s="2">
        <f>Tabla1[[#This Row],[SUBT IVA]]+Tabla1[[#This Row],[SUBT 0]]</f>
        <v>0</v>
      </c>
      <c r="F491" s="30"/>
      <c r="G491" s="30"/>
      <c r="H491" s="30"/>
      <c r="I491" s="2">
        <f>+Tabla1[[#This Row],[SUBT IVA]]*Tabla1[[#This Row],[%]]</f>
        <v>0</v>
      </c>
      <c r="J491" s="2">
        <f>Tabla1[[#This Row],[SUBT IVA]]+Tabla1[[#This Row],[SUBT 0]]+Tabla1[[#This Row],[IVA]]</f>
        <v>0</v>
      </c>
    </row>
    <row r="492" spans="1:10" x14ac:dyDescent="0.25">
      <c r="A492" s="4" t="str">
        <f>CONCATENATE(MONTH(Tabla1[[#This Row],[Fecha]]),"-",YEAR(Tabla1[[#This Row],[Fecha]]))</f>
        <v>1-1900</v>
      </c>
      <c r="B492" s="1"/>
      <c r="C492" s="29" t="s">
        <v>24</v>
      </c>
      <c r="E492" s="2">
        <f>Tabla1[[#This Row],[SUBT IVA]]+Tabla1[[#This Row],[SUBT 0]]</f>
        <v>0</v>
      </c>
      <c r="F492" s="30"/>
      <c r="G492" s="30"/>
      <c r="H492" s="30"/>
      <c r="I492" s="2">
        <f>+Tabla1[[#This Row],[SUBT IVA]]*Tabla1[[#This Row],[%]]</f>
        <v>0</v>
      </c>
      <c r="J492" s="2">
        <f>Tabla1[[#This Row],[SUBT IVA]]+Tabla1[[#This Row],[SUBT 0]]+Tabla1[[#This Row],[IVA]]</f>
        <v>0</v>
      </c>
    </row>
    <row r="493" spans="1:10" x14ac:dyDescent="0.25">
      <c r="A493" s="4" t="str">
        <f>CONCATENATE(MONTH(Tabla1[[#This Row],[Fecha]]),"-",YEAR(Tabla1[[#This Row],[Fecha]]))</f>
        <v>1-1900</v>
      </c>
      <c r="B493" s="1"/>
      <c r="C493" s="29" t="s">
        <v>24</v>
      </c>
      <c r="E493" s="2">
        <f>Tabla1[[#This Row],[SUBT IVA]]+Tabla1[[#This Row],[SUBT 0]]</f>
        <v>0</v>
      </c>
      <c r="F493" s="30"/>
      <c r="G493" s="30"/>
      <c r="H493" s="30"/>
      <c r="I493" s="2">
        <f>+Tabla1[[#This Row],[SUBT IVA]]*Tabla1[[#This Row],[%]]</f>
        <v>0</v>
      </c>
      <c r="J493" s="2">
        <f>Tabla1[[#This Row],[SUBT IVA]]+Tabla1[[#This Row],[SUBT 0]]+Tabla1[[#This Row],[IVA]]</f>
        <v>0</v>
      </c>
    </row>
    <row r="494" spans="1:10" x14ac:dyDescent="0.25">
      <c r="A494" s="4" t="str">
        <f>CONCATENATE(MONTH(Tabla1[[#This Row],[Fecha]]),"-",YEAR(Tabla1[[#This Row],[Fecha]]))</f>
        <v>1-1900</v>
      </c>
      <c r="B494" s="1"/>
      <c r="C494" s="29" t="s">
        <v>24</v>
      </c>
      <c r="E494" s="2">
        <f>Tabla1[[#This Row],[SUBT IVA]]+Tabla1[[#This Row],[SUBT 0]]</f>
        <v>0</v>
      </c>
      <c r="F494" s="30"/>
      <c r="G494" s="30"/>
      <c r="H494" s="30"/>
      <c r="I494" s="2">
        <f>+Tabla1[[#This Row],[SUBT IVA]]*Tabla1[[#This Row],[%]]</f>
        <v>0</v>
      </c>
      <c r="J494" s="2">
        <f>Tabla1[[#This Row],[SUBT IVA]]+Tabla1[[#This Row],[SUBT 0]]+Tabla1[[#This Row],[IVA]]</f>
        <v>0</v>
      </c>
    </row>
    <row r="495" spans="1:10" x14ac:dyDescent="0.25">
      <c r="A495" s="4" t="str">
        <f>CONCATENATE(MONTH(Tabla1[[#This Row],[Fecha]]),"-",YEAR(Tabla1[[#This Row],[Fecha]]))</f>
        <v>1-1900</v>
      </c>
      <c r="B495" s="1"/>
      <c r="C495" s="29" t="s">
        <v>24</v>
      </c>
      <c r="E495" s="2">
        <f>Tabla1[[#This Row],[SUBT IVA]]+Tabla1[[#This Row],[SUBT 0]]</f>
        <v>0</v>
      </c>
      <c r="F495" s="30"/>
      <c r="G495" s="30"/>
      <c r="H495" s="30"/>
      <c r="I495" s="2">
        <f>+Tabla1[[#This Row],[SUBT IVA]]*Tabla1[[#This Row],[%]]</f>
        <v>0</v>
      </c>
      <c r="J495" s="2">
        <f>Tabla1[[#This Row],[SUBT IVA]]+Tabla1[[#This Row],[SUBT 0]]+Tabla1[[#This Row],[IVA]]</f>
        <v>0</v>
      </c>
    </row>
    <row r="496" spans="1:10" x14ac:dyDescent="0.25">
      <c r="A496" s="4" t="str">
        <f>CONCATENATE(MONTH(Tabla1[[#This Row],[Fecha]]),"-",YEAR(Tabla1[[#This Row],[Fecha]]))</f>
        <v>1-1900</v>
      </c>
      <c r="B496" s="1"/>
      <c r="C496" s="29" t="s">
        <v>24</v>
      </c>
      <c r="E496" s="2">
        <f>Tabla1[[#This Row],[SUBT IVA]]+Tabla1[[#This Row],[SUBT 0]]</f>
        <v>0</v>
      </c>
      <c r="F496" s="30"/>
      <c r="G496" s="30"/>
      <c r="H496" s="30"/>
      <c r="I496" s="2">
        <f>+Tabla1[[#This Row],[SUBT IVA]]*Tabla1[[#This Row],[%]]</f>
        <v>0</v>
      </c>
      <c r="J496" s="2">
        <f>Tabla1[[#This Row],[SUBT IVA]]+Tabla1[[#This Row],[SUBT 0]]+Tabla1[[#This Row],[IVA]]</f>
        <v>0</v>
      </c>
    </row>
    <row r="497" spans="1:10" x14ac:dyDescent="0.25">
      <c r="A497" s="4" t="str">
        <f>CONCATENATE(MONTH(Tabla1[[#This Row],[Fecha]]),"-",YEAR(Tabla1[[#This Row],[Fecha]]))</f>
        <v>1-1900</v>
      </c>
      <c r="B497" s="1"/>
      <c r="C497" s="29" t="s">
        <v>24</v>
      </c>
      <c r="E497" s="2">
        <f>Tabla1[[#This Row],[SUBT IVA]]+Tabla1[[#This Row],[SUBT 0]]</f>
        <v>0</v>
      </c>
      <c r="F497" s="30"/>
      <c r="G497" s="30"/>
      <c r="H497" s="30"/>
      <c r="I497" s="2">
        <f>+Tabla1[[#This Row],[SUBT IVA]]*Tabla1[[#This Row],[%]]</f>
        <v>0</v>
      </c>
      <c r="J497" s="2">
        <f>Tabla1[[#This Row],[SUBT IVA]]+Tabla1[[#This Row],[SUBT 0]]+Tabla1[[#This Row],[IVA]]</f>
        <v>0</v>
      </c>
    </row>
    <row r="498" spans="1:10" x14ac:dyDescent="0.25">
      <c r="A498" s="4" t="str">
        <f>CONCATENATE(MONTH(Tabla1[[#This Row],[Fecha]]),"-",YEAR(Tabla1[[#This Row],[Fecha]]))</f>
        <v>1-1900</v>
      </c>
      <c r="B498" s="1"/>
      <c r="C498" s="29" t="s">
        <v>24</v>
      </c>
      <c r="E498" s="2">
        <f>Tabla1[[#This Row],[SUBT IVA]]+Tabla1[[#This Row],[SUBT 0]]</f>
        <v>0</v>
      </c>
      <c r="F498" s="30"/>
      <c r="G498" s="30"/>
      <c r="H498" s="30"/>
      <c r="I498" s="2">
        <f>+Tabla1[[#This Row],[SUBT IVA]]*Tabla1[[#This Row],[%]]</f>
        <v>0</v>
      </c>
      <c r="J498" s="2">
        <f>Tabla1[[#This Row],[SUBT IVA]]+Tabla1[[#This Row],[SUBT 0]]+Tabla1[[#This Row],[IVA]]</f>
        <v>0</v>
      </c>
    </row>
    <row r="499" spans="1:10" x14ac:dyDescent="0.25">
      <c r="A499" s="4" t="str">
        <f>CONCATENATE(MONTH(Tabla1[[#This Row],[Fecha]]),"-",YEAR(Tabla1[[#This Row],[Fecha]]))</f>
        <v>1-1900</v>
      </c>
      <c r="B499" s="1"/>
      <c r="C499" s="29" t="s">
        <v>24</v>
      </c>
      <c r="E499" s="2">
        <f>Tabla1[[#This Row],[SUBT IVA]]+Tabla1[[#This Row],[SUBT 0]]</f>
        <v>0</v>
      </c>
      <c r="F499" s="30"/>
      <c r="G499" s="30"/>
      <c r="H499" s="30"/>
      <c r="I499" s="2">
        <f>+Tabla1[[#This Row],[SUBT IVA]]*Tabla1[[#This Row],[%]]</f>
        <v>0</v>
      </c>
      <c r="J499" s="2">
        <f>Tabla1[[#This Row],[SUBT IVA]]+Tabla1[[#This Row],[SUBT 0]]+Tabla1[[#This Row],[IVA]]</f>
        <v>0</v>
      </c>
    </row>
    <row r="500" spans="1:10" x14ac:dyDescent="0.25">
      <c r="A500" s="4" t="str">
        <f>CONCATENATE(MONTH(Tabla1[[#This Row],[Fecha]]),"-",YEAR(Tabla1[[#This Row],[Fecha]]))</f>
        <v>1-1900</v>
      </c>
      <c r="B500" s="1"/>
      <c r="C500" s="29" t="s">
        <v>24</v>
      </c>
      <c r="E500" s="2">
        <f>Tabla1[[#This Row],[SUBT IVA]]+Tabla1[[#This Row],[SUBT 0]]</f>
        <v>0</v>
      </c>
      <c r="F500" s="30"/>
      <c r="G500" s="30"/>
      <c r="H500" s="30"/>
      <c r="I500" s="2">
        <f>+Tabla1[[#This Row],[SUBT IVA]]*Tabla1[[#This Row],[%]]</f>
        <v>0</v>
      </c>
      <c r="J500" s="2">
        <f>Tabla1[[#This Row],[SUBT IVA]]+Tabla1[[#This Row],[SUBT 0]]+Tabla1[[#This Row],[IVA]]</f>
        <v>0</v>
      </c>
    </row>
    <row r="501" spans="1:10" x14ac:dyDescent="0.25">
      <c r="A501" s="4" t="str">
        <f>CONCATENATE(MONTH(Tabla1[[#This Row],[Fecha]]),"-",YEAR(Tabla1[[#This Row],[Fecha]]))</f>
        <v>1-1900</v>
      </c>
      <c r="B501" s="1"/>
      <c r="C501" s="29" t="s">
        <v>24</v>
      </c>
      <c r="E501" s="2">
        <f>Tabla1[[#This Row],[SUBT IVA]]+Tabla1[[#This Row],[SUBT 0]]</f>
        <v>0</v>
      </c>
      <c r="F501" s="30"/>
      <c r="G501" s="30"/>
      <c r="H501" s="30"/>
      <c r="I501" s="2">
        <f>+Tabla1[[#This Row],[SUBT IVA]]*Tabla1[[#This Row],[%]]</f>
        <v>0</v>
      </c>
      <c r="J501" s="2">
        <f>Tabla1[[#This Row],[SUBT IVA]]+Tabla1[[#This Row],[SUBT 0]]+Tabla1[[#This Row],[IVA]]</f>
        <v>0</v>
      </c>
    </row>
    <row r="502" spans="1:10" x14ac:dyDescent="0.25">
      <c r="A502" s="4" t="str">
        <f>CONCATENATE(MONTH(Tabla1[[#This Row],[Fecha]]),"-",YEAR(Tabla1[[#This Row],[Fecha]]))</f>
        <v>1-1900</v>
      </c>
      <c r="B502" s="1"/>
      <c r="C502" s="29" t="s">
        <v>24</v>
      </c>
      <c r="E502" s="2">
        <f>Tabla1[[#This Row],[SUBT IVA]]+Tabla1[[#This Row],[SUBT 0]]</f>
        <v>0</v>
      </c>
      <c r="F502" s="30"/>
      <c r="G502" s="30"/>
      <c r="H502" s="30"/>
      <c r="I502" s="2">
        <f>+Tabla1[[#This Row],[SUBT IVA]]*Tabla1[[#This Row],[%]]</f>
        <v>0</v>
      </c>
      <c r="J502" s="2">
        <f>Tabla1[[#This Row],[SUBT IVA]]+Tabla1[[#This Row],[SUBT 0]]+Tabla1[[#This Row],[IVA]]</f>
        <v>0</v>
      </c>
    </row>
    <row r="503" spans="1:10" x14ac:dyDescent="0.25">
      <c r="A503" s="4" t="str">
        <f>CONCATENATE(MONTH(Tabla1[[#This Row],[Fecha]]),"-",YEAR(Tabla1[[#This Row],[Fecha]]))</f>
        <v>1-1900</v>
      </c>
      <c r="B503" s="1"/>
      <c r="C503" s="29" t="s">
        <v>24</v>
      </c>
      <c r="E503" s="2">
        <f>Tabla1[[#This Row],[SUBT IVA]]+Tabla1[[#This Row],[SUBT 0]]</f>
        <v>0</v>
      </c>
      <c r="F503" s="30"/>
      <c r="G503" s="30"/>
      <c r="H503" s="30"/>
      <c r="I503" s="2">
        <f>+Tabla1[[#This Row],[SUBT IVA]]*Tabla1[[#This Row],[%]]</f>
        <v>0</v>
      </c>
      <c r="J503" s="2">
        <f>Tabla1[[#This Row],[SUBT IVA]]+Tabla1[[#This Row],[SUBT 0]]+Tabla1[[#This Row],[IVA]]</f>
        <v>0</v>
      </c>
    </row>
    <row r="504" spans="1:10" x14ac:dyDescent="0.25">
      <c r="A504" s="4" t="str">
        <f>CONCATENATE(MONTH(Tabla1[[#This Row],[Fecha]]),"-",YEAR(Tabla1[[#This Row],[Fecha]]))</f>
        <v>1-1900</v>
      </c>
      <c r="B504" s="1"/>
      <c r="C504" s="29" t="s">
        <v>24</v>
      </c>
      <c r="E504" s="2">
        <f>Tabla1[[#This Row],[SUBT IVA]]+Tabla1[[#This Row],[SUBT 0]]</f>
        <v>0</v>
      </c>
      <c r="F504" s="30"/>
      <c r="G504" s="30"/>
      <c r="H504" s="30"/>
      <c r="I504" s="2">
        <f>+Tabla1[[#This Row],[SUBT IVA]]*Tabla1[[#This Row],[%]]</f>
        <v>0</v>
      </c>
      <c r="J504" s="2">
        <f>Tabla1[[#This Row],[SUBT IVA]]+Tabla1[[#This Row],[SUBT 0]]+Tabla1[[#This Row],[IVA]]</f>
        <v>0</v>
      </c>
    </row>
    <row r="505" spans="1:10" x14ac:dyDescent="0.25">
      <c r="A505" s="4" t="str">
        <f>CONCATENATE(MONTH(Tabla1[[#This Row],[Fecha]]),"-",YEAR(Tabla1[[#This Row],[Fecha]]))</f>
        <v>1-1900</v>
      </c>
      <c r="B505" s="1"/>
      <c r="C505" s="29" t="s">
        <v>24</v>
      </c>
      <c r="E505" s="2">
        <f>Tabla1[[#This Row],[SUBT IVA]]+Tabla1[[#This Row],[SUBT 0]]</f>
        <v>0</v>
      </c>
      <c r="F505" s="30"/>
      <c r="G505" s="30"/>
      <c r="H505" s="30"/>
      <c r="I505" s="2">
        <f>+Tabla1[[#This Row],[SUBT IVA]]*Tabla1[[#This Row],[%]]</f>
        <v>0</v>
      </c>
      <c r="J505" s="2">
        <f>Tabla1[[#This Row],[SUBT IVA]]+Tabla1[[#This Row],[SUBT 0]]+Tabla1[[#This Row],[IVA]]</f>
        <v>0</v>
      </c>
    </row>
    <row r="506" spans="1:10" x14ac:dyDescent="0.25">
      <c r="A506" s="4" t="str">
        <f>CONCATENATE(MONTH(Tabla1[[#This Row],[Fecha]]),"-",YEAR(Tabla1[[#This Row],[Fecha]]))</f>
        <v>1-1900</v>
      </c>
      <c r="B506" s="1"/>
      <c r="C506" s="29" t="s">
        <v>24</v>
      </c>
      <c r="E506" s="2">
        <f>Tabla1[[#This Row],[SUBT IVA]]+Tabla1[[#This Row],[SUBT 0]]</f>
        <v>0</v>
      </c>
      <c r="F506" s="30"/>
      <c r="G506" s="30"/>
      <c r="H506" s="30"/>
      <c r="I506" s="2">
        <f>+Tabla1[[#This Row],[SUBT IVA]]*Tabla1[[#This Row],[%]]</f>
        <v>0</v>
      </c>
      <c r="J506" s="2">
        <f>Tabla1[[#This Row],[SUBT IVA]]+Tabla1[[#This Row],[SUBT 0]]+Tabla1[[#This Row],[IVA]]</f>
        <v>0</v>
      </c>
    </row>
    <row r="507" spans="1:10" x14ac:dyDescent="0.25">
      <c r="A507" s="4" t="str">
        <f>CONCATENATE(MONTH(Tabla1[[#This Row],[Fecha]]),"-",YEAR(Tabla1[[#This Row],[Fecha]]))</f>
        <v>1-1900</v>
      </c>
      <c r="B507" s="1"/>
      <c r="C507" s="29" t="s">
        <v>24</v>
      </c>
      <c r="E507" s="2">
        <f>Tabla1[[#This Row],[SUBT IVA]]+Tabla1[[#This Row],[SUBT 0]]</f>
        <v>0</v>
      </c>
      <c r="F507" s="30"/>
      <c r="G507" s="30"/>
      <c r="H507" s="30"/>
      <c r="I507" s="2">
        <f>+Tabla1[[#This Row],[SUBT IVA]]*Tabla1[[#This Row],[%]]</f>
        <v>0</v>
      </c>
      <c r="J507" s="2">
        <f>Tabla1[[#This Row],[SUBT IVA]]+Tabla1[[#This Row],[SUBT 0]]+Tabla1[[#This Row],[IVA]]</f>
        <v>0</v>
      </c>
    </row>
    <row r="508" spans="1:10" x14ac:dyDescent="0.25">
      <c r="A508" s="4" t="str">
        <f>CONCATENATE(MONTH(Tabla1[[#This Row],[Fecha]]),"-",YEAR(Tabla1[[#This Row],[Fecha]]))</f>
        <v>1-1900</v>
      </c>
      <c r="B508" s="1"/>
      <c r="C508" s="29" t="s">
        <v>24</v>
      </c>
      <c r="E508" s="2">
        <f>Tabla1[[#This Row],[SUBT IVA]]+Tabla1[[#This Row],[SUBT 0]]</f>
        <v>0</v>
      </c>
      <c r="F508" s="30"/>
      <c r="G508" s="30"/>
      <c r="H508" s="30"/>
      <c r="I508" s="2">
        <f>+Tabla1[[#This Row],[SUBT IVA]]*Tabla1[[#This Row],[%]]</f>
        <v>0</v>
      </c>
      <c r="J508" s="2">
        <f>Tabla1[[#This Row],[SUBT IVA]]+Tabla1[[#This Row],[SUBT 0]]+Tabla1[[#This Row],[IVA]]</f>
        <v>0</v>
      </c>
    </row>
    <row r="509" spans="1:10" x14ac:dyDescent="0.25">
      <c r="A509" s="4" t="str">
        <f>CONCATENATE(MONTH(Tabla1[[#This Row],[Fecha]]),"-",YEAR(Tabla1[[#This Row],[Fecha]]))</f>
        <v>1-1900</v>
      </c>
      <c r="B509" s="1"/>
      <c r="C509" s="29" t="s">
        <v>24</v>
      </c>
      <c r="E509" s="2">
        <f>Tabla1[[#This Row],[SUBT IVA]]+Tabla1[[#This Row],[SUBT 0]]</f>
        <v>0</v>
      </c>
      <c r="F509" s="30"/>
      <c r="G509" s="30"/>
      <c r="H509" s="30"/>
      <c r="I509" s="2">
        <f>+Tabla1[[#This Row],[SUBT IVA]]*Tabla1[[#This Row],[%]]</f>
        <v>0</v>
      </c>
      <c r="J509" s="2">
        <f>Tabla1[[#This Row],[SUBT IVA]]+Tabla1[[#This Row],[SUBT 0]]+Tabla1[[#This Row],[IVA]]</f>
        <v>0</v>
      </c>
    </row>
    <row r="510" spans="1:10" x14ac:dyDescent="0.25">
      <c r="A510" s="4" t="str">
        <f>CONCATENATE(MONTH(Tabla1[[#This Row],[Fecha]]),"-",YEAR(Tabla1[[#This Row],[Fecha]]))</f>
        <v>1-1900</v>
      </c>
      <c r="B510" s="1"/>
      <c r="C510" s="29" t="s">
        <v>24</v>
      </c>
      <c r="E510" s="2">
        <f>Tabla1[[#This Row],[SUBT IVA]]+Tabla1[[#This Row],[SUBT 0]]</f>
        <v>0</v>
      </c>
      <c r="F510" s="30"/>
      <c r="G510" s="30"/>
      <c r="H510" s="30"/>
      <c r="I510" s="2">
        <f>+Tabla1[[#This Row],[SUBT IVA]]*Tabla1[[#This Row],[%]]</f>
        <v>0</v>
      </c>
      <c r="J510" s="2">
        <f>Tabla1[[#This Row],[SUBT IVA]]+Tabla1[[#This Row],[SUBT 0]]+Tabla1[[#This Row],[IVA]]</f>
        <v>0</v>
      </c>
    </row>
    <row r="511" spans="1:10" x14ac:dyDescent="0.25">
      <c r="A511" s="4" t="str">
        <f>CONCATENATE(MONTH(Tabla1[[#This Row],[Fecha]]),"-",YEAR(Tabla1[[#This Row],[Fecha]]))</f>
        <v>1-1900</v>
      </c>
      <c r="B511" s="1"/>
      <c r="C511" s="29" t="s">
        <v>24</v>
      </c>
      <c r="E511" s="2">
        <f>Tabla1[[#This Row],[SUBT IVA]]+Tabla1[[#This Row],[SUBT 0]]</f>
        <v>0</v>
      </c>
      <c r="F511" s="30"/>
      <c r="G511" s="30"/>
      <c r="H511" s="30"/>
      <c r="I511" s="2">
        <f>+Tabla1[[#This Row],[SUBT IVA]]*Tabla1[[#This Row],[%]]</f>
        <v>0</v>
      </c>
      <c r="J511" s="2">
        <f>Tabla1[[#This Row],[SUBT IVA]]+Tabla1[[#This Row],[SUBT 0]]+Tabla1[[#This Row],[IVA]]</f>
        <v>0</v>
      </c>
    </row>
    <row r="512" spans="1:10" x14ac:dyDescent="0.25">
      <c r="A512" s="4" t="str">
        <f>CONCATENATE(MONTH(Tabla1[[#This Row],[Fecha]]),"-",YEAR(Tabla1[[#This Row],[Fecha]]))</f>
        <v>1-1900</v>
      </c>
      <c r="B512" s="1"/>
      <c r="C512" s="29" t="s">
        <v>24</v>
      </c>
      <c r="E512" s="2">
        <f>Tabla1[[#This Row],[SUBT IVA]]+Tabla1[[#This Row],[SUBT 0]]</f>
        <v>0</v>
      </c>
      <c r="F512" s="30"/>
      <c r="G512" s="30"/>
      <c r="H512" s="30"/>
      <c r="I512" s="2">
        <f>+Tabla1[[#This Row],[SUBT IVA]]*Tabla1[[#This Row],[%]]</f>
        <v>0</v>
      </c>
      <c r="J512" s="2">
        <f>Tabla1[[#This Row],[SUBT IVA]]+Tabla1[[#This Row],[SUBT 0]]+Tabla1[[#This Row],[IVA]]</f>
        <v>0</v>
      </c>
    </row>
    <row r="513" spans="1:10" x14ac:dyDescent="0.25">
      <c r="A513" s="4" t="str">
        <f>CONCATENATE(MONTH(Tabla1[[#This Row],[Fecha]]),"-",YEAR(Tabla1[[#This Row],[Fecha]]))</f>
        <v>1-1900</v>
      </c>
      <c r="B513" s="1"/>
      <c r="C513" s="29" t="s">
        <v>24</v>
      </c>
      <c r="E513" s="2">
        <f>Tabla1[[#This Row],[SUBT IVA]]+Tabla1[[#This Row],[SUBT 0]]</f>
        <v>0</v>
      </c>
      <c r="F513" s="30"/>
      <c r="G513" s="30"/>
      <c r="H513" s="30"/>
      <c r="I513" s="2">
        <f>+Tabla1[[#This Row],[SUBT IVA]]*Tabla1[[#This Row],[%]]</f>
        <v>0</v>
      </c>
      <c r="J513" s="2">
        <f>Tabla1[[#This Row],[SUBT IVA]]+Tabla1[[#This Row],[SUBT 0]]+Tabla1[[#This Row],[IVA]]</f>
        <v>0</v>
      </c>
    </row>
    <row r="514" spans="1:10" x14ac:dyDescent="0.25">
      <c r="A514" s="4" t="str">
        <f>CONCATENATE(MONTH(Tabla1[[#This Row],[Fecha]]),"-",YEAR(Tabla1[[#This Row],[Fecha]]))</f>
        <v>1-1900</v>
      </c>
      <c r="B514" s="1"/>
      <c r="C514" s="29" t="s">
        <v>24</v>
      </c>
      <c r="E514" s="2">
        <f>Tabla1[[#This Row],[SUBT IVA]]+Tabla1[[#This Row],[SUBT 0]]</f>
        <v>0</v>
      </c>
      <c r="F514" s="30"/>
      <c r="G514" s="30"/>
      <c r="H514" s="30"/>
      <c r="I514" s="2">
        <f>+Tabla1[[#This Row],[SUBT IVA]]*Tabla1[[#This Row],[%]]</f>
        <v>0</v>
      </c>
      <c r="J514" s="2">
        <f>Tabla1[[#This Row],[SUBT IVA]]+Tabla1[[#This Row],[SUBT 0]]+Tabla1[[#This Row],[IVA]]</f>
        <v>0</v>
      </c>
    </row>
    <row r="515" spans="1:10" x14ac:dyDescent="0.25">
      <c r="A515" s="4" t="str">
        <f>CONCATENATE(MONTH(Tabla1[[#This Row],[Fecha]]),"-",YEAR(Tabla1[[#This Row],[Fecha]]))</f>
        <v>1-1900</v>
      </c>
      <c r="B515" s="1"/>
      <c r="C515" s="29" t="s">
        <v>24</v>
      </c>
      <c r="E515" s="2">
        <f>Tabla1[[#This Row],[SUBT IVA]]+Tabla1[[#This Row],[SUBT 0]]</f>
        <v>0</v>
      </c>
      <c r="F515" s="30"/>
      <c r="G515" s="30"/>
      <c r="H515" s="30"/>
      <c r="I515" s="2">
        <f>+Tabla1[[#This Row],[SUBT IVA]]*Tabla1[[#This Row],[%]]</f>
        <v>0</v>
      </c>
      <c r="J515" s="2">
        <f>Tabla1[[#This Row],[SUBT IVA]]+Tabla1[[#This Row],[SUBT 0]]+Tabla1[[#This Row],[IVA]]</f>
        <v>0</v>
      </c>
    </row>
    <row r="516" spans="1:10" x14ac:dyDescent="0.25">
      <c r="A516" s="4" t="str">
        <f>CONCATENATE(MONTH(Tabla1[[#This Row],[Fecha]]),"-",YEAR(Tabla1[[#This Row],[Fecha]]))</f>
        <v>1-1900</v>
      </c>
      <c r="B516" s="1"/>
      <c r="C516" s="29" t="s">
        <v>24</v>
      </c>
      <c r="E516" s="2">
        <f>Tabla1[[#This Row],[SUBT IVA]]+Tabla1[[#This Row],[SUBT 0]]</f>
        <v>0</v>
      </c>
      <c r="F516" s="30"/>
      <c r="G516" s="30"/>
      <c r="H516" s="30"/>
      <c r="I516" s="2">
        <f>+Tabla1[[#This Row],[SUBT IVA]]*Tabla1[[#This Row],[%]]</f>
        <v>0</v>
      </c>
      <c r="J516" s="2">
        <f>Tabla1[[#This Row],[SUBT IVA]]+Tabla1[[#This Row],[SUBT 0]]+Tabla1[[#This Row],[IVA]]</f>
        <v>0</v>
      </c>
    </row>
    <row r="517" spans="1:10" x14ac:dyDescent="0.25">
      <c r="A517" s="4" t="str">
        <f>CONCATENATE(MONTH(Tabla1[[#This Row],[Fecha]]),"-",YEAR(Tabla1[[#This Row],[Fecha]]))</f>
        <v>1-1900</v>
      </c>
      <c r="B517" s="1"/>
      <c r="C517" s="29" t="s">
        <v>24</v>
      </c>
      <c r="E517" s="2">
        <f>Tabla1[[#This Row],[SUBT IVA]]+Tabla1[[#This Row],[SUBT 0]]</f>
        <v>0</v>
      </c>
      <c r="F517" s="30"/>
      <c r="G517" s="30"/>
      <c r="H517" s="30"/>
      <c r="I517" s="2">
        <f>+Tabla1[[#This Row],[SUBT IVA]]*Tabla1[[#This Row],[%]]</f>
        <v>0</v>
      </c>
      <c r="J517" s="2">
        <f>Tabla1[[#This Row],[SUBT IVA]]+Tabla1[[#This Row],[SUBT 0]]+Tabla1[[#This Row],[IVA]]</f>
        <v>0</v>
      </c>
    </row>
    <row r="518" spans="1:10" x14ac:dyDescent="0.25">
      <c r="A518" s="4" t="str">
        <f>CONCATENATE(MONTH(Tabla1[[#This Row],[Fecha]]),"-",YEAR(Tabla1[[#This Row],[Fecha]]))</f>
        <v>1-1900</v>
      </c>
      <c r="B518" s="1"/>
      <c r="C518" s="29" t="s">
        <v>24</v>
      </c>
      <c r="E518" s="2">
        <f>Tabla1[[#This Row],[SUBT IVA]]+Tabla1[[#This Row],[SUBT 0]]</f>
        <v>0</v>
      </c>
      <c r="F518" s="30"/>
      <c r="G518" s="30"/>
      <c r="H518" s="30"/>
      <c r="I518" s="2">
        <f>+Tabla1[[#This Row],[SUBT IVA]]*Tabla1[[#This Row],[%]]</f>
        <v>0</v>
      </c>
      <c r="J518" s="2">
        <f>Tabla1[[#This Row],[SUBT IVA]]+Tabla1[[#This Row],[SUBT 0]]+Tabla1[[#This Row],[IVA]]</f>
        <v>0</v>
      </c>
    </row>
    <row r="519" spans="1:10" x14ac:dyDescent="0.25">
      <c r="A519" s="4" t="str">
        <f>CONCATENATE(MONTH(Tabla1[[#This Row],[Fecha]]),"-",YEAR(Tabla1[[#This Row],[Fecha]]))</f>
        <v>1-1900</v>
      </c>
      <c r="B519" s="1"/>
      <c r="C519" s="29" t="s">
        <v>24</v>
      </c>
      <c r="E519" s="2">
        <f>Tabla1[[#This Row],[SUBT IVA]]+Tabla1[[#This Row],[SUBT 0]]</f>
        <v>0</v>
      </c>
      <c r="F519" s="30"/>
      <c r="G519" s="30"/>
      <c r="H519" s="30"/>
      <c r="I519" s="2">
        <f>+Tabla1[[#This Row],[SUBT IVA]]*Tabla1[[#This Row],[%]]</f>
        <v>0</v>
      </c>
      <c r="J519" s="2">
        <f>Tabla1[[#This Row],[SUBT IVA]]+Tabla1[[#This Row],[SUBT 0]]+Tabla1[[#This Row],[IVA]]</f>
        <v>0</v>
      </c>
    </row>
    <row r="520" spans="1:10" x14ac:dyDescent="0.25">
      <c r="A520" s="4" t="str">
        <f>CONCATENATE(MONTH(Tabla1[[#This Row],[Fecha]]),"-",YEAR(Tabla1[[#This Row],[Fecha]]))</f>
        <v>1-1900</v>
      </c>
      <c r="B520" s="1"/>
      <c r="C520" s="29" t="s">
        <v>24</v>
      </c>
      <c r="E520" s="2">
        <f>Tabla1[[#This Row],[SUBT IVA]]+Tabla1[[#This Row],[SUBT 0]]</f>
        <v>0</v>
      </c>
      <c r="F520" s="30"/>
      <c r="G520" s="30"/>
      <c r="H520" s="30"/>
      <c r="I520" s="2">
        <f>+Tabla1[[#This Row],[SUBT IVA]]*Tabla1[[#This Row],[%]]</f>
        <v>0</v>
      </c>
      <c r="J520" s="2">
        <f>Tabla1[[#This Row],[SUBT IVA]]+Tabla1[[#This Row],[SUBT 0]]+Tabla1[[#This Row],[IVA]]</f>
        <v>0</v>
      </c>
    </row>
    <row r="521" spans="1:10" x14ac:dyDescent="0.25">
      <c r="A521" s="4" t="str">
        <f>CONCATENATE(MONTH(Tabla1[[#This Row],[Fecha]]),"-",YEAR(Tabla1[[#This Row],[Fecha]]))</f>
        <v>1-1900</v>
      </c>
      <c r="B521" s="1"/>
      <c r="C521" s="29" t="s">
        <v>24</v>
      </c>
      <c r="E521" s="2">
        <f>Tabla1[[#This Row],[SUBT IVA]]+Tabla1[[#This Row],[SUBT 0]]</f>
        <v>0</v>
      </c>
      <c r="F521" s="30"/>
      <c r="G521" s="30"/>
      <c r="H521" s="30"/>
      <c r="I521" s="2">
        <f>+Tabla1[[#This Row],[SUBT IVA]]*Tabla1[[#This Row],[%]]</f>
        <v>0</v>
      </c>
      <c r="J521" s="2">
        <f>Tabla1[[#This Row],[SUBT IVA]]+Tabla1[[#This Row],[SUBT 0]]+Tabla1[[#This Row],[IVA]]</f>
        <v>0</v>
      </c>
    </row>
    <row r="522" spans="1:10" x14ac:dyDescent="0.25">
      <c r="A522" s="4" t="str">
        <f>CONCATENATE(MONTH(Tabla1[[#This Row],[Fecha]]),"-",YEAR(Tabla1[[#This Row],[Fecha]]))</f>
        <v>1-1900</v>
      </c>
      <c r="B522" s="1"/>
      <c r="C522" s="29" t="s">
        <v>24</v>
      </c>
      <c r="E522" s="2">
        <f>Tabla1[[#This Row],[SUBT IVA]]+Tabla1[[#This Row],[SUBT 0]]</f>
        <v>0</v>
      </c>
      <c r="F522" s="30"/>
      <c r="G522" s="30"/>
      <c r="H522" s="30"/>
      <c r="I522" s="2">
        <f>+Tabla1[[#This Row],[SUBT IVA]]*Tabla1[[#This Row],[%]]</f>
        <v>0</v>
      </c>
      <c r="J522" s="2">
        <f>Tabla1[[#This Row],[SUBT IVA]]+Tabla1[[#This Row],[SUBT 0]]+Tabla1[[#This Row],[IVA]]</f>
        <v>0</v>
      </c>
    </row>
    <row r="523" spans="1:10" x14ac:dyDescent="0.25">
      <c r="A523" s="4" t="str">
        <f>CONCATENATE(MONTH(Tabla1[[#This Row],[Fecha]]),"-",YEAR(Tabla1[[#This Row],[Fecha]]))</f>
        <v>1-1900</v>
      </c>
      <c r="B523" s="1"/>
      <c r="C523" s="29" t="s">
        <v>24</v>
      </c>
      <c r="E523" s="2">
        <f>Tabla1[[#This Row],[SUBT IVA]]+Tabla1[[#This Row],[SUBT 0]]</f>
        <v>0</v>
      </c>
      <c r="F523" s="30"/>
      <c r="G523" s="30"/>
      <c r="H523" s="30"/>
      <c r="I523" s="2">
        <f>+Tabla1[[#This Row],[SUBT IVA]]*Tabla1[[#This Row],[%]]</f>
        <v>0</v>
      </c>
      <c r="J523" s="2">
        <f>Tabla1[[#This Row],[SUBT IVA]]+Tabla1[[#This Row],[SUBT 0]]+Tabla1[[#This Row],[IVA]]</f>
        <v>0</v>
      </c>
    </row>
    <row r="524" spans="1:10" x14ac:dyDescent="0.25">
      <c r="A524" s="4" t="str">
        <f>CONCATENATE(MONTH(Tabla1[[#This Row],[Fecha]]),"-",YEAR(Tabla1[[#This Row],[Fecha]]))</f>
        <v>1-1900</v>
      </c>
      <c r="B524" s="1"/>
      <c r="C524" s="29" t="s">
        <v>24</v>
      </c>
      <c r="E524" s="2">
        <f>Tabla1[[#This Row],[SUBT IVA]]+Tabla1[[#This Row],[SUBT 0]]</f>
        <v>0</v>
      </c>
      <c r="F524" s="30"/>
      <c r="G524" s="30"/>
      <c r="H524" s="30"/>
      <c r="I524" s="2">
        <f>+Tabla1[[#This Row],[SUBT IVA]]*Tabla1[[#This Row],[%]]</f>
        <v>0</v>
      </c>
      <c r="J524" s="2">
        <f>Tabla1[[#This Row],[SUBT IVA]]+Tabla1[[#This Row],[SUBT 0]]+Tabla1[[#This Row],[IVA]]</f>
        <v>0</v>
      </c>
    </row>
    <row r="525" spans="1:10" x14ac:dyDescent="0.25">
      <c r="A525" s="4" t="str">
        <f>CONCATENATE(MONTH(Tabla1[[#This Row],[Fecha]]),"-",YEAR(Tabla1[[#This Row],[Fecha]]))</f>
        <v>1-1900</v>
      </c>
      <c r="B525" s="1"/>
      <c r="C525" s="29" t="s">
        <v>24</v>
      </c>
      <c r="E525" s="2">
        <f>Tabla1[[#This Row],[SUBT IVA]]+Tabla1[[#This Row],[SUBT 0]]</f>
        <v>0</v>
      </c>
      <c r="F525" s="30"/>
      <c r="G525" s="30"/>
      <c r="H525" s="30"/>
      <c r="I525" s="2">
        <f>+Tabla1[[#This Row],[SUBT IVA]]*Tabla1[[#This Row],[%]]</f>
        <v>0</v>
      </c>
      <c r="J525" s="2">
        <f>Tabla1[[#This Row],[SUBT IVA]]+Tabla1[[#This Row],[SUBT 0]]+Tabla1[[#This Row],[IVA]]</f>
        <v>0</v>
      </c>
    </row>
    <row r="526" spans="1:10" x14ac:dyDescent="0.25">
      <c r="A526" s="4" t="str">
        <f>CONCATENATE(MONTH(Tabla1[[#This Row],[Fecha]]),"-",YEAR(Tabla1[[#This Row],[Fecha]]))</f>
        <v>1-1900</v>
      </c>
      <c r="B526" s="1"/>
      <c r="C526" s="29" t="s">
        <v>24</v>
      </c>
      <c r="E526" s="2">
        <f>Tabla1[[#This Row],[SUBT IVA]]+Tabla1[[#This Row],[SUBT 0]]</f>
        <v>0</v>
      </c>
      <c r="F526" s="30"/>
      <c r="G526" s="30"/>
      <c r="H526" s="30"/>
      <c r="I526" s="2">
        <f>+Tabla1[[#This Row],[SUBT IVA]]*Tabla1[[#This Row],[%]]</f>
        <v>0</v>
      </c>
      <c r="J526" s="2">
        <f>Tabla1[[#This Row],[SUBT IVA]]+Tabla1[[#This Row],[SUBT 0]]+Tabla1[[#This Row],[IVA]]</f>
        <v>0</v>
      </c>
    </row>
    <row r="527" spans="1:10" x14ac:dyDescent="0.25">
      <c r="A527" s="4" t="str">
        <f>CONCATENATE(MONTH(Tabla1[[#This Row],[Fecha]]),"-",YEAR(Tabla1[[#This Row],[Fecha]]))</f>
        <v>1-1900</v>
      </c>
      <c r="B527" s="1"/>
      <c r="C527" s="29" t="s">
        <v>24</v>
      </c>
      <c r="E527" s="2">
        <f>Tabla1[[#This Row],[SUBT IVA]]+Tabla1[[#This Row],[SUBT 0]]</f>
        <v>0</v>
      </c>
      <c r="F527" s="30"/>
      <c r="G527" s="30"/>
      <c r="H527" s="30"/>
      <c r="I527" s="2">
        <f>+Tabla1[[#This Row],[SUBT IVA]]*Tabla1[[#This Row],[%]]</f>
        <v>0</v>
      </c>
      <c r="J527" s="2">
        <f>Tabla1[[#This Row],[SUBT IVA]]+Tabla1[[#This Row],[SUBT 0]]+Tabla1[[#This Row],[IVA]]</f>
        <v>0</v>
      </c>
    </row>
    <row r="528" spans="1:10" x14ac:dyDescent="0.25">
      <c r="A528" s="4" t="str">
        <f>CONCATENATE(MONTH(Tabla1[[#This Row],[Fecha]]),"-",YEAR(Tabla1[[#This Row],[Fecha]]))</f>
        <v>1-1900</v>
      </c>
      <c r="B528" s="1"/>
      <c r="C528" s="29" t="s">
        <v>24</v>
      </c>
      <c r="E528" s="2">
        <f>Tabla1[[#This Row],[SUBT IVA]]+Tabla1[[#This Row],[SUBT 0]]</f>
        <v>0</v>
      </c>
      <c r="F528" s="30"/>
      <c r="G528" s="30"/>
      <c r="H528" s="30"/>
      <c r="I528" s="2">
        <f>+Tabla1[[#This Row],[SUBT IVA]]*Tabla1[[#This Row],[%]]</f>
        <v>0</v>
      </c>
      <c r="J528" s="2">
        <f>Tabla1[[#This Row],[SUBT IVA]]+Tabla1[[#This Row],[SUBT 0]]+Tabla1[[#This Row],[IVA]]</f>
        <v>0</v>
      </c>
    </row>
    <row r="529" spans="1:10" x14ac:dyDescent="0.25">
      <c r="A529" s="4" t="str">
        <f>CONCATENATE(MONTH(Tabla1[[#This Row],[Fecha]]),"-",YEAR(Tabla1[[#This Row],[Fecha]]))</f>
        <v>1-1900</v>
      </c>
      <c r="B529" s="1"/>
      <c r="C529" s="29" t="s">
        <v>24</v>
      </c>
      <c r="E529" s="2">
        <f>Tabla1[[#This Row],[SUBT IVA]]+Tabla1[[#This Row],[SUBT 0]]</f>
        <v>0</v>
      </c>
      <c r="F529" s="30"/>
      <c r="G529" s="30"/>
      <c r="H529" s="30"/>
      <c r="I529" s="2">
        <f>+Tabla1[[#This Row],[SUBT IVA]]*Tabla1[[#This Row],[%]]</f>
        <v>0</v>
      </c>
      <c r="J529" s="2">
        <f>Tabla1[[#This Row],[SUBT IVA]]+Tabla1[[#This Row],[SUBT 0]]+Tabla1[[#This Row],[IVA]]</f>
        <v>0</v>
      </c>
    </row>
    <row r="530" spans="1:10" x14ac:dyDescent="0.25">
      <c r="A530" s="4" t="str">
        <f>CONCATENATE(MONTH(Tabla1[[#This Row],[Fecha]]),"-",YEAR(Tabla1[[#This Row],[Fecha]]))</f>
        <v>1-1900</v>
      </c>
      <c r="B530" s="1"/>
      <c r="C530" s="29" t="s">
        <v>24</v>
      </c>
      <c r="E530" s="2">
        <f>Tabla1[[#This Row],[SUBT IVA]]+Tabla1[[#This Row],[SUBT 0]]</f>
        <v>0</v>
      </c>
      <c r="F530" s="30"/>
      <c r="G530" s="30"/>
      <c r="H530" s="30"/>
      <c r="I530" s="2">
        <f>+Tabla1[[#This Row],[SUBT IVA]]*Tabla1[[#This Row],[%]]</f>
        <v>0</v>
      </c>
      <c r="J530" s="2">
        <f>Tabla1[[#This Row],[SUBT IVA]]+Tabla1[[#This Row],[SUBT 0]]+Tabla1[[#This Row],[IVA]]</f>
        <v>0</v>
      </c>
    </row>
    <row r="531" spans="1:10" x14ac:dyDescent="0.25">
      <c r="A531" s="4" t="str">
        <f>CONCATENATE(MONTH(Tabla1[[#This Row],[Fecha]]),"-",YEAR(Tabla1[[#This Row],[Fecha]]))</f>
        <v>1-1900</v>
      </c>
      <c r="B531" s="1"/>
      <c r="C531" s="29" t="s">
        <v>24</v>
      </c>
      <c r="E531" s="2">
        <f>Tabla1[[#This Row],[SUBT IVA]]+Tabla1[[#This Row],[SUBT 0]]</f>
        <v>0</v>
      </c>
      <c r="F531" s="30"/>
      <c r="G531" s="30"/>
      <c r="H531" s="30"/>
      <c r="I531" s="2">
        <f>+Tabla1[[#This Row],[SUBT IVA]]*Tabla1[[#This Row],[%]]</f>
        <v>0</v>
      </c>
      <c r="J531" s="2">
        <f>Tabla1[[#This Row],[SUBT IVA]]+Tabla1[[#This Row],[SUBT 0]]+Tabla1[[#This Row],[IVA]]</f>
        <v>0</v>
      </c>
    </row>
    <row r="532" spans="1:10" x14ac:dyDescent="0.25">
      <c r="A532" s="4" t="str">
        <f>CONCATENATE(MONTH(Tabla1[[#This Row],[Fecha]]),"-",YEAR(Tabla1[[#This Row],[Fecha]]))</f>
        <v>1-1900</v>
      </c>
      <c r="B532" s="1"/>
      <c r="C532" s="29" t="s">
        <v>24</v>
      </c>
      <c r="E532" s="2">
        <f>Tabla1[[#This Row],[SUBT IVA]]+Tabla1[[#This Row],[SUBT 0]]</f>
        <v>0</v>
      </c>
      <c r="F532" s="30"/>
      <c r="G532" s="30"/>
      <c r="H532" s="30"/>
      <c r="I532" s="2">
        <f>+Tabla1[[#This Row],[SUBT IVA]]*Tabla1[[#This Row],[%]]</f>
        <v>0</v>
      </c>
      <c r="J532" s="2">
        <f>Tabla1[[#This Row],[SUBT IVA]]+Tabla1[[#This Row],[SUBT 0]]+Tabla1[[#This Row],[IVA]]</f>
        <v>0</v>
      </c>
    </row>
    <row r="533" spans="1:10" x14ac:dyDescent="0.25">
      <c r="A533" s="4" t="str">
        <f>CONCATENATE(MONTH(Tabla1[[#This Row],[Fecha]]),"-",YEAR(Tabla1[[#This Row],[Fecha]]))</f>
        <v>1-1900</v>
      </c>
      <c r="B533" s="1"/>
      <c r="C533" s="29" t="s">
        <v>24</v>
      </c>
      <c r="E533" s="2">
        <f>Tabla1[[#This Row],[SUBT IVA]]+Tabla1[[#This Row],[SUBT 0]]</f>
        <v>0</v>
      </c>
      <c r="F533" s="30"/>
      <c r="G533" s="30"/>
      <c r="H533" s="30"/>
      <c r="I533" s="2">
        <f>+Tabla1[[#This Row],[SUBT IVA]]*Tabla1[[#This Row],[%]]</f>
        <v>0</v>
      </c>
      <c r="J533" s="2">
        <f>Tabla1[[#This Row],[SUBT IVA]]+Tabla1[[#This Row],[SUBT 0]]+Tabla1[[#This Row],[IVA]]</f>
        <v>0</v>
      </c>
    </row>
    <row r="534" spans="1:10" x14ac:dyDescent="0.25">
      <c r="A534" s="4" t="str">
        <f>CONCATENATE(MONTH(Tabla1[[#This Row],[Fecha]]),"-",YEAR(Tabla1[[#This Row],[Fecha]]))</f>
        <v>1-1900</v>
      </c>
      <c r="B534" s="1"/>
      <c r="C534" s="29" t="s">
        <v>24</v>
      </c>
      <c r="E534" s="2">
        <f>Tabla1[[#This Row],[SUBT IVA]]+Tabla1[[#This Row],[SUBT 0]]</f>
        <v>0</v>
      </c>
      <c r="F534" s="30"/>
      <c r="G534" s="30"/>
      <c r="H534" s="30"/>
      <c r="I534" s="2">
        <f>+Tabla1[[#This Row],[SUBT IVA]]*Tabla1[[#This Row],[%]]</f>
        <v>0</v>
      </c>
      <c r="J534" s="2">
        <f>Tabla1[[#This Row],[SUBT IVA]]+Tabla1[[#This Row],[SUBT 0]]+Tabla1[[#This Row],[IVA]]</f>
        <v>0</v>
      </c>
    </row>
    <row r="535" spans="1:10" x14ac:dyDescent="0.25">
      <c r="A535" s="4" t="str">
        <f>CONCATENATE(MONTH(Tabla1[[#This Row],[Fecha]]),"-",YEAR(Tabla1[[#This Row],[Fecha]]))</f>
        <v>1-1900</v>
      </c>
      <c r="B535" s="1"/>
      <c r="C535" s="29" t="s">
        <v>24</v>
      </c>
      <c r="E535" s="2">
        <f>Tabla1[[#This Row],[SUBT IVA]]+Tabla1[[#This Row],[SUBT 0]]</f>
        <v>0</v>
      </c>
      <c r="F535" s="30"/>
      <c r="G535" s="30"/>
      <c r="H535" s="30"/>
      <c r="I535" s="2">
        <f>+Tabla1[[#This Row],[SUBT IVA]]*Tabla1[[#This Row],[%]]</f>
        <v>0</v>
      </c>
      <c r="J535" s="2">
        <f>Tabla1[[#This Row],[SUBT IVA]]+Tabla1[[#This Row],[SUBT 0]]+Tabla1[[#This Row],[IVA]]</f>
        <v>0</v>
      </c>
    </row>
    <row r="536" spans="1:10" x14ac:dyDescent="0.25">
      <c r="A536" s="4" t="str">
        <f>CONCATENATE(MONTH(Tabla1[[#This Row],[Fecha]]),"-",YEAR(Tabla1[[#This Row],[Fecha]]))</f>
        <v>1-1900</v>
      </c>
      <c r="B536" s="1"/>
      <c r="C536" s="29" t="s">
        <v>24</v>
      </c>
      <c r="E536" s="2">
        <f>Tabla1[[#This Row],[SUBT IVA]]+Tabla1[[#This Row],[SUBT 0]]</f>
        <v>0</v>
      </c>
      <c r="F536" s="30"/>
      <c r="G536" s="30"/>
      <c r="H536" s="30"/>
      <c r="I536" s="2">
        <f>+Tabla1[[#This Row],[SUBT IVA]]*Tabla1[[#This Row],[%]]</f>
        <v>0</v>
      </c>
      <c r="J536" s="2">
        <f>Tabla1[[#This Row],[SUBT IVA]]+Tabla1[[#This Row],[SUBT 0]]+Tabla1[[#This Row],[IVA]]</f>
        <v>0</v>
      </c>
    </row>
    <row r="537" spans="1:10" x14ac:dyDescent="0.25">
      <c r="A537" s="4" t="str">
        <f>CONCATENATE(MONTH(Tabla1[[#This Row],[Fecha]]),"-",YEAR(Tabla1[[#This Row],[Fecha]]))</f>
        <v>1-1900</v>
      </c>
      <c r="B537" s="1"/>
      <c r="C537" s="29" t="s">
        <v>24</v>
      </c>
      <c r="E537" s="2">
        <f>Tabla1[[#This Row],[SUBT IVA]]+Tabla1[[#This Row],[SUBT 0]]</f>
        <v>0</v>
      </c>
      <c r="F537" s="30"/>
      <c r="G537" s="30"/>
      <c r="H537" s="30"/>
      <c r="I537" s="2">
        <f>+Tabla1[[#This Row],[SUBT IVA]]*Tabla1[[#This Row],[%]]</f>
        <v>0</v>
      </c>
      <c r="J537" s="2">
        <f>Tabla1[[#This Row],[SUBT IVA]]+Tabla1[[#This Row],[SUBT 0]]+Tabla1[[#This Row],[IVA]]</f>
        <v>0</v>
      </c>
    </row>
    <row r="538" spans="1:10" x14ac:dyDescent="0.25">
      <c r="A538" s="4" t="str">
        <f>CONCATENATE(MONTH(Tabla1[[#This Row],[Fecha]]),"-",YEAR(Tabla1[[#This Row],[Fecha]]))</f>
        <v>1-1900</v>
      </c>
      <c r="B538" s="1"/>
      <c r="C538" s="29" t="s">
        <v>24</v>
      </c>
      <c r="E538" s="2">
        <f>Tabla1[[#This Row],[SUBT IVA]]+Tabla1[[#This Row],[SUBT 0]]</f>
        <v>0</v>
      </c>
      <c r="F538" s="30"/>
      <c r="G538" s="30"/>
      <c r="H538" s="30"/>
      <c r="I538" s="2">
        <f>+Tabla1[[#This Row],[SUBT IVA]]*Tabla1[[#This Row],[%]]</f>
        <v>0</v>
      </c>
      <c r="J538" s="2">
        <f>Tabla1[[#This Row],[SUBT IVA]]+Tabla1[[#This Row],[SUBT 0]]+Tabla1[[#This Row],[IVA]]</f>
        <v>0</v>
      </c>
    </row>
    <row r="539" spans="1:10" x14ac:dyDescent="0.25">
      <c r="A539" s="4" t="str">
        <f>CONCATENATE(MONTH(Tabla1[[#This Row],[Fecha]]),"-",YEAR(Tabla1[[#This Row],[Fecha]]))</f>
        <v>1-1900</v>
      </c>
      <c r="B539" s="1"/>
      <c r="C539" s="29" t="s">
        <v>24</v>
      </c>
      <c r="E539" s="2">
        <f>Tabla1[[#This Row],[SUBT IVA]]+Tabla1[[#This Row],[SUBT 0]]</f>
        <v>0</v>
      </c>
      <c r="F539" s="30"/>
      <c r="G539" s="30"/>
      <c r="H539" s="30"/>
      <c r="I539" s="2">
        <f>+Tabla1[[#This Row],[SUBT IVA]]*Tabla1[[#This Row],[%]]</f>
        <v>0</v>
      </c>
      <c r="J539" s="2">
        <f>Tabla1[[#This Row],[SUBT IVA]]+Tabla1[[#This Row],[SUBT 0]]+Tabla1[[#This Row],[IVA]]</f>
        <v>0</v>
      </c>
    </row>
    <row r="540" spans="1:10" x14ac:dyDescent="0.25">
      <c r="A540" s="4" t="str">
        <f>CONCATENATE(MONTH(Tabla1[[#This Row],[Fecha]]),"-",YEAR(Tabla1[[#This Row],[Fecha]]))</f>
        <v>1-1900</v>
      </c>
      <c r="B540" s="1"/>
      <c r="C540" s="29" t="s">
        <v>24</v>
      </c>
      <c r="E540" s="2">
        <f>Tabla1[[#This Row],[SUBT IVA]]+Tabla1[[#This Row],[SUBT 0]]</f>
        <v>0</v>
      </c>
      <c r="F540" s="30"/>
      <c r="G540" s="30"/>
      <c r="H540" s="30"/>
      <c r="I540" s="2">
        <f>+Tabla1[[#This Row],[SUBT IVA]]*Tabla1[[#This Row],[%]]</f>
        <v>0</v>
      </c>
      <c r="J540" s="2">
        <f>Tabla1[[#This Row],[SUBT IVA]]+Tabla1[[#This Row],[SUBT 0]]+Tabla1[[#This Row],[IVA]]</f>
        <v>0</v>
      </c>
    </row>
    <row r="541" spans="1:10" x14ac:dyDescent="0.25">
      <c r="A541" s="4" t="str">
        <f>CONCATENATE(MONTH(Tabla1[[#This Row],[Fecha]]),"-",YEAR(Tabla1[[#This Row],[Fecha]]))</f>
        <v>1-1900</v>
      </c>
      <c r="B541" s="1"/>
      <c r="C541" s="29" t="s">
        <v>24</v>
      </c>
      <c r="E541" s="2">
        <f>Tabla1[[#This Row],[SUBT IVA]]+Tabla1[[#This Row],[SUBT 0]]</f>
        <v>0</v>
      </c>
      <c r="F541" s="30"/>
      <c r="G541" s="30"/>
      <c r="H541" s="30"/>
      <c r="I541" s="2">
        <f>+Tabla1[[#This Row],[SUBT IVA]]*Tabla1[[#This Row],[%]]</f>
        <v>0</v>
      </c>
      <c r="J541" s="2">
        <f>Tabla1[[#This Row],[SUBT IVA]]+Tabla1[[#This Row],[SUBT 0]]+Tabla1[[#This Row],[IVA]]</f>
        <v>0</v>
      </c>
    </row>
    <row r="542" spans="1:10" x14ac:dyDescent="0.25">
      <c r="A542" s="4" t="str">
        <f>CONCATENATE(MONTH(Tabla1[[#This Row],[Fecha]]),"-",YEAR(Tabla1[[#This Row],[Fecha]]))</f>
        <v>1-1900</v>
      </c>
      <c r="B542" s="1"/>
      <c r="C542" s="29" t="s">
        <v>24</v>
      </c>
      <c r="E542" s="2">
        <f>Tabla1[[#This Row],[SUBT IVA]]+Tabla1[[#This Row],[SUBT 0]]</f>
        <v>0</v>
      </c>
      <c r="F542" s="30"/>
      <c r="G542" s="30"/>
      <c r="H542" s="30"/>
      <c r="I542" s="2">
        <f>+Tabla1[[#This Row],[SUBT IVA]]*Tabla1[[#This Row],[%]]</f>
        <v>0</v>
      </c>
      <c r="J542" s="2">
        <f>Tabla1[[#This Row],[SUBT IVA]]+Tabla1[[#This Row],[SUBT 0]]+Tabla1[[#This Row],[IVA]]</f>
        <v>0</v>
      </c>
    </row>
    <row r="543" spans="1:10" x14ac:dyDescent="0.25">
      <c r="A543" s="4" t="str">
        <f>CONCATENATE(MONTH(Tabla1[[#This Row],[Fecha]]),"-",YEAR(Tabla1[[#This Row],[Fecha]]))</f>
        <v>1-1900</v>
      </c>
      <c r="B543" s="1"/>
      <c r="C543" s="29" t="s">
        <v>24</v>
      </c>
      <c r="E543" s="2">
        <f>Tabla1[[#This Row],[SUBT IVA]]+Tabla1[[#This Row],[SUBT 0]]</f>
        <v>0</v>
      </c>
      <c r="F543" s="30"/>
      <c r="G543" s="30"/>
      <c r="H543" s="30"/>
      <c r="I543" s="2">
        <f>+Tabla1[[#This Row],[SUBT IVA]]*Tabla1[[#This Row],[%]]</f>
        <v>0</v>
      </c>
      <c r="J543" s="2">
        <f>Tabla1[[#This Row],[SUBT IVA]]+Tabla1[[#This Row],[SUBT 0]]+Tabla1[[#This Row],[IVA]]</f>
        <v>0</v>
      </c>
    </row>
    <row r="544" spans="1:10" x14ac:dyDescent="0.25">
      <c r="A544" s="4" t="str">
        <f>CONCATENATE(MONTH(Tabla1[[#This Row],[Fecha]]),"-",YEAR(Tabla1[[#This Row],[Fecha]]))</f>
        <v>1-1900</v>
      </c>
      <c r="B544" s="1"/>
      <c r="C544" s="29" t="s">
        <v>24</v>
      </c>
      <c r="E544" s="2">
        <f>Tabla1[[#This Row],[SUBT IVA]]+Tabla1[[#This Row],[SUBT 0]]</f>
        <v>0</v>
      </c>
      <c r="F544" s="30"/>
      <c r="G544" s="30"/>
      <c r="H544" s="30"/>
      <c r="I544" s="2">
        <f>+Tabla1[[#This Row],[SUBT IVA]]*Tabla1[[#This Row],[%]]</f>
        <v>0</v>
      </c>
      <c r="J544" s="2">
        <f>Tabla1[[#This Row],[SUBT IVA]]+Tabla1[[#This Row],[SUBT 0]]+Tabla1[[#This Row],[IVA]]</f>
        <v>0</v>
      </c>
    </row>
    <row r="545" spans="1:10" x14ac:dyDescent="0.25">
      <c r="A545" s="4" t="str">
        <f>CONCATENATE(MONTH(Tabla1[[#This Row],[Fecha]]),"-",YEAR(Tabla1[[#This Row],[Fecha]]))</f>
        <v>1-1900</v>
      </c>
      <c r="B545" s="1"/>
      <c r="C545" s="29" t="s">
        <v>24</v>
      </c>
      <c r="E545" s="2">
        <f>Tabla1[[#This Row],[SUBT IVA]]+Tabla1[[#This Row],[SUBT 0]]</f>
        <v>0</v>
      </c>
      <c r="F545" s="30"/>
      <c r="G545" s="30"/>
      <c r="H545" s="30"/>
      <c r="I545" s="2">
        <f>+Tabla1[[#This Row],[SUBT IVA]]*Tabla1[[#This Row],[%]]</f>
        <v>0</v>
      </c>
      <c r="J545" s="2">
        <f>Tabla1[[#This Row],[SUBT IVA]]+Tabla1[[#This Row],[SUBT 0]]+Tabla1[[#This Row],[IVA]]</f>
        <v>0</v>
      </c>
    </row>
    <row r="546" spans="1:10" x14ac:dyDescent="0.25">
      <c r="A546" s="4" t="str">
        <f>CONCATENATE(MONTH(Tabla1[[#This Row],[Fecha]]),"-",YEAR(Tabla1[[#This Row],[Fecha]]))</f>
        <v>1-1900</v>
      </c>
      <c r="B546" s="1"/>
      <c r="C546" s="29" t="s">
        <v>24</v>
      </c>
      <c r="E546" s="2">
        <f>Tabla1[[#This Row],[SUBT IVA]]+Tabla1[[#This Row],[SUBT 0]]</f>
        <v>0</v>
      </c>
      <c r="F546" s="30"/>
      <c r="G546" s="30"/>
      <c r="H546" s="30"/>
      <c r="I546" s="2">
        <f>+Tabla1[[#This Row],[SUBT IVA]]*Tabla1[[#This Row],[%]]</f>
        <v>0</v>
      </c>
      <c r="J546" s="2">
        <f>Tabla1[[#This Row],[SUBT IVA]]+Tabla1[[#This Row],[SUBT 0]]+Tabla1[[#This Row],[IVA]]</f>
        <v>0</v>
      </c>
    </row>
    <row r="547" spans="1:10" x14ac:dyDescent="0.25">
      <c r="A547" s="4" t="str">
        <f>CONCATENATE(MONTH(Tabla1[[#This Row],[Fecha]]),"-",YEAR(Tabla1[[#This Row],[Fecha]]))</f>
        <v>1-1900</v>
      </c>
      <c r="B547" s="1"/>
      <c r="C547" s="29" t="s">
        <v>24</v>
      </c>
      <c r="E547" s="2">
        <f>Tabla1[[#This Row],[SUBT IVA]]+Tabla1[[#This Row],[SUBT 0]]</f>
        <v>0</v>
      </c>
      <c r="F547" s="30"/>
      <c r="G547" s="30"/>
      <c r="H547" s="30"/>
      <c r="I547" s="2">
        <f>+Tabla1[[#This Row],[SUBT IVA]]*Tabla1[[#This Row],[%]]</f>
        <v>0</v>
      </c>
      <c r="J547" s="2">
        <f>Tabla1[[#This Row],[SUBT IVA]]+Tabla1[[#This Row],[SUBT 0]]+Tabla1[[#This Row],[IVA]]</f>
        <v>0</v>
      </c>
    </row>
    <row r="548" spans="1:10" x14ac:dyDescent="0.25">
      <c r="A548" s="4" t="str">
        <f>CONCATENATE(MONTH(Tabla1[[#This Row],[Fecha]]),"-",YEAR(Tabla1[[#This Row],[Fecha]]))</f>
        <v>1-1900</v>
      </c>
      <c r="B548" s="1"/>
      <c r="C548" s="29" t="s">
        <v>24</v>
      </c>
      <c r="E548" s="2">
        <f>Tabla1[[#This Row],[SUBT IVA]]+Tabla1[[#This Row],[SUBT 0]]</f>
        <v>0</v>
      </c>
      <c r="F548" s="30"/>
      <c r="G548" s="30"/>
      <c r="H548" s="30"/>
      <c r="I548" s="2">
        <f>+Tabla1[[#This Row],[SUBT IVA]]*Tabla1[[#This Row],[%]]</f>
        <v>0</v>
      </c>
      <c r="J548" s="2">
        <f>Tabla1[[#This Row],[SUBT IVA]]+Tabla1[[#This Row],[SUBT 0]]+Tabla1[[#This Row],[IVA]]</f>
        <v>0</v>
      </c>
    </row>
    <row r="549" spans="1:10" x14ac:dyDescent="0.25">
      <c r="A549" s="4" t="str">
        <f>CONCATENATE(MONTH(Tabla1[[#This Row],[Fecha]]),"-",YEAR(Tabla1[[#This Row],[Fecha]]))</f>
        <v>1-1900</v>
      </c>
      <c r="B549" s="1"/>
      <c r="C549" s="29" t="s">
        <v>24</v>
      </c>
      <c r="E549" s="2">
        <f>Tabla1[[#This Row],[SUBT IVA]]+Tabla1[[#This Row],[SUBT 0]]</f>
        <v>0</v>
      </c>
      <c r="F549" s="30"/>
      <c r="G549" s="30"/>
      <c r="H549" s="30"/>
      <c r="I549" s="2">
        <f>+Tabla1[[#This Row],[SUBT IVA]]*Tabla1[[#This Row],[%]]</f>
        <v>0</v>
      </c>
      <c r="J549" s="2">
        <f>Tabla1[[#This Row],[SUBT IVA]]+Tabla1[[#This Row],[SUBT 0]]+Tabla1[[#This Row],[IVA]]</f>
        <v>0</v>
      </c>
    </row>
    <row r="550" spans="1:10" x14ac:dyDescent="0.25">
      <c r="A550" s="4" t="str">
        <f>CONCATENATE(MONTH(Tabla1[[#This Row],[Fecha]]),"-",YEAR(Tabla1[[#This Row],[Fecha]]))</f>
        <v>1-1900</v>
      </c>
      <c r="B550" s="1"/>
      <c r="C550" s="29" t="s">
        <v>24</v>
      </c>
      <c r="E550" s="2">
        <f>Tabla1[[#This Row],[SUBT IVA]]+Tabla1[[#This Row],[SUBT 0]]</f>
        <v>0</v>
      </c>
      <c r="F550" s="30"/>
      <c r="G550" s="30"/>
      <c r="H550" s="30"/>
      <c r="I550" s="2">
        <f>+Tabla1[[#This Row],[SUBT IVA]]*Tabla1[[#This Row],[%]]</f>
        <v>0</v>
      </c>
      <c r="J550" s="2">
        <f>Tabla1[[#This Row],[SUBT IVA]]+Tabla1[[#This Row],[SUBT 0]]+Tabla1[[#This Row],[IVA]]</f>
        <v>0</v>
      </c>
    </row>
    <row r="551" spans="1:10" x14ac:dyDescent="0.25">
      <c r="A551" s="4" t="str">
        <f>CONCATENATE(MONTH(Tabla1[[#This Row],[Fecha]]),"-",YEAR(Tabla1[[#This Row],[Fecha]]))</f>
        <v>1-1900</v>
      </c>
      <c r="B551" s="1"/>
      <c r="C551" s="29" t="s">
        <v>24</v>
      </c>
      <c r="E551" s="2">
        <f>Tabla1[[#This Row],[SUBT IVA]]+Tabla1[[#This Row],[SUBT 0]]</f>
        <v>0</v>
      </c>
      <c r="F551" s="30"/>
      <c r="G551" s="30"/>
      <c r="H551" s="30"/>
      <c r="I551" s="2">
        <f>+Tabla1[[#This Row],[SUBT IVA]]*Tabla1[[#This Row],[%]]</f>
        <v>0</v>
      </c>
      <c r="J551" s="2">
        <f>Tabla1[[#This Row],[SUBT IVA]]+Tabla1[[#This Row],[SUBT 0]]+Tabla1[[#This Row],[IVA]]</f>
        <v>0</v>
      </c>
    </row>
    <row r="552" spans="1:10" x14ac:dyDescent="0.25">
      <c r="A552" s="4" t="str">
        <f>CONCATENATE(MONTH(Tabla1[[#This Row],[Fecha]]),"-",YEAR(Tabla1[[#This Row],[Fecha]]))</f>
        <v>1-1900</v>
      </c>
      <c r="B552" s="1"/>
      <c r="C552" s="29" t="s">
        <v>24</v>
      </c>
      <c r="E552" s="2">
        <f>Tabla1[[#This Row],[SUBT IVA]]+Tabla1[[#This Row],[SUBT 0]]</f>
        <v>0</v>
      </c>
      <c r="F552" s="30"/>
      <c r="G552" s="30"/>
      <c r="H552" s="30"/>
      <c r="I552" s="2">
        <f>+Tabla1[[#This Row],[SUBT IVA]]*Tabla1[[#This Row],[%]]</f>
        <v>0</v>
      </c>
      <c r="J552" s="2">
        <f>Tabla1[[#This Row],[SUBT IVA]]+Tabla1[[#This Row],[SUBT 0]]+Tabla1[[#This Row],[IVA]]</f>
        <v>0</v>
      </c>
    </row>
    <row r="553" spans="1:10" x14ac:dyDescent="0.25">
      <c r="A553" s="4" t="str">
        <f>CONCATENATE(MONTH(Tabla1[[#This Row],[Fecha]]),"-",YEAR(Tabla1[[#This Row],[Fecha]]))</f>
        <v>1-1900</v>
      </c>
      <c r="B553" s="1"/>
      <c r="C553" s="29" t="s">
        <v>24</v>
      </c>
      <c r="E553" s="2">
        <f>Tabla1[[#This Row],[SUBT IVA]]+Tabla1[[#This Row],[SUBT 0]]</f>
        <v>0</v>
      </c>
      <c r="F553" s="30"/>
      <c r="G553" s="30"/>
      <c r="H553" s="30"/>
      <c r="I553" s="2">
        <f>+Tabla1[[#This Row],[SUBT IVA]]*Tabla1[[#This Row],[%]]</f>
        <v>0</v>
      </c>
      <c r="J553" s="2">
        <f>Tabla1[[#This Row],[SUBT IVA]]+Tabla1[[#This Row],[SUBT 0]]+Tabla1[[#This Row],[IVA]]</f>
        <v>0</v>
      </c>
    </row>
    <row r="554" spans="1:10" x14ac:dyDescent="0.25">
      <c r="A554" s="4" t="str">
        <f>CONCATENATE(MONTH(Tabla1[[#This Row],[Fecha]]),"-",YEAR(Tabla1[[#This Row],[Fecha]]))</f>
        <v>1-1900</v>
      </c>
      <c r="B554" s="1"/>
      <c r="C554" s="29" t="s">
        <v>24</v>
      </c>
      <c r="E554" s="2">
        <f>Tabla1[[#This Row],[SUBT IVA]]+Tabla1[[#This Row],[SUBT 0]]</f>
        <v>0</v>
      </c>
      <c r="F554" s="30"/>
      <c r="G554" s="30"/>
      <c r="H554" s="30"/>
      <c r="I554" s="2">
        <f>+Tabla1[[#This Row],[SUBT IVA]]*Tabla1[[#This Row],[%]]</f>
        <v>0</v>
      </c>
      <c r="J554" s="2">
        <f>Tabla1[[#This Row],[SUBT IVA]]+Tabla1[[#This Row],[SUBT 0]]+Tabla1[[#This Row],[IVA]]</f>
        <v>0</v>
      </c>
    </row>
    <row r="555" spans="1:10" x14ac:dyDescent="0.25">
      <c r="A555" s="4" t="str">
        <f>CONCATENATE(MONTH(Tabla1[[#This Row],[Fecha]]),"-",YEAR(Tabla1[[#This Row],[Fecha]]))</f>
        <v>1-1900</v>
      </c>
      <c r="B555" s="1"/>
      <c r="C555" s="29" t="s">
        <v>24</v>
      </c>
      <c r="E555" s="2">
        <f>Tabla1[[#This Row],[SUBT IVA]]+Tabla1[[#This Row],[SUBT 0]]</f>
        <v>0</v>
      </c>
      <c r="F555" s="30"/>
      <c r="G555" s="30"/>
      <c r="H555" s="30"/>
      <c r="I555" s="2">
        <f>+Tabla1[[#This Row],[SUBT IVA]]*Tabla1[[#This Row],[%]]</f>
        <v>0</v>
      </c>
      <c r="J555" s="2">
        <f>Tabla1[[#This Row],[SUBT IVA]]+Tabla1[[#This Row],[SUBT 0]]+Tabla1[[#This Row],[IVA]]</f>
        <v>0</v>
      </c>
    </row>
    <row r="556" spans="1:10" x14ac:dyDescent="0.25">
      <c r="A556" s="4" t="str">
        <f>CONCATENATE(MONTH(Tabla1[[#This Row],[Fecha]]),"-",YEAR(Tabla1[[#This Row],[Fecha]]))</f>
        <v>1-1900</v>
      </c>
      <c r="B556" s="1"/>
      <c r="C556" s="29" t="s">
        <v>24</v>
      </c>
      <c r="E556" s="2">
        <f>Tabla1[[#This Row],[SUBT IVA]]+Tabla1[[#This Row],[SUBT 0]]</f>
        <v>0</v>
      </c>
      <c r="F556" s="30"/>
      <c r="G556" s="30"/>
      <c r="H556" s="30"/>
      <c r="I556" s="2">
        <f>+Tabla1[[#This Row],[SUBT IVA]]*Tabla1[[#This Row],[%]]</f>
        <v>0</v>
      </c>
      <c r="J556" s="2">
        <f>Tabla1[[#This Row],[SUBT IVA]]+Tabla1[[#This Row],[SUBT 0]]+Tabla1[[#This Row],[IVA]]</f>
        <v>0</v>
      </c>
    </row>
    <row r="557" spans="1:10" x14ac:dyDescent="0.25">
      <c r="A557" s="4" t="str">
        <f>CONCATENATE(MONTH(Tabla1[[#This Row],[Fecha]]),"-",YEAR(Tabla1[[#This Row],[Fecha]]))</f>
        <v>1-1900</v>
      </c>
      <c r="B557" s="1"/>
      <c r="C557" s="29" t="s">
        <v>24</v>
      </c>
      <c r="E557" s="2">
        <f>Tabla1[[#This Row],[SUBT IVA]]+Tabla1[[#This Row],[SUBT 0]]</f>
        <v>0</v>
      </c>
      <c r="F557" s="30"/>
      <c r="G557" s="30"/>
      <c r="H557" s="30"/>
      <c r="I557" s="2">
        <f>+Tabla1[[#This Row],[SUBT IVA]]*Tabla1[[#This Row],[%]]</f>
        <v>0</v>
      </c>
      <c r="J557" s="2">
        <f>Tabla1[[#This Row],[SUBT IVA]]+Tabla1[[#This Row],[SUBT 0]]+Tabla1[[#This Row],[IVA]]</f>
        <v>0</v>
      </c>
    </row>
    <row r="558" spans="1:10" x14ac:dyDescent="0.25">
      <c r="A558" s="4" t="str">
        <f>CONCATENATE(MONTH(Tabla1[[#This Row],[Fecha]]),"-",YEAR(Tabla1[[#This Row],[Fecha]]))</f>
        <v>1-1900</v>
      </c>
      <c r="B558" s="1"/>
      <c r="C558" s="29" t="s">
        <v>24</v>
      </c>
      <c r="E558" s="2">
        <f>Tabla1[[#This Row],[SUBT IVA]]+Tabla1[[#This Row],[SUBT 0]]</f>
        <v>0</v>
      </c>
      <c r="F558" s="30"/>
      <c r="G558" s="30"/>
      <c r="H558" s="30"/>
      <c r="I558" s="2">
        <f>+Tabla1[[#This Row],[SUBT IVA]]*Tabla1[[#This Row],[%]]</f>
        <v>0</v>
      </c>
      <c r="J558" s="2">
        <f>Tabla1[[#This Row],[SUBT IVA]]+Tabla1[[#This Row],[SUBT 0]]+Tabla1[[#This Row],[IVA]]</f>
        <v>0</v>
      </c>
    </row>
    <row r="559" spans="1:10" x14ac:dyDescent="0.25">
      <c r="A559" s="4" t="str">
        <f>CONCATENATE(MONTH(Tabla1[[#This Row],[Fecha]]),"-",YEAR(Tabla1[[#This Row],[Fecha]]))</f>
        <v>1-1900</v>
      </c>
      <c r="B559" s="1"/>
      <c r="C559" s="29" t="s">
        <v>24</v>
      </c>
      <c r="E559" s="2">
        <f>Tabla1[[#This Row],[SUBT IVA]]+Tabla1[[#This Row],[SUBT 0]]</f>
        <v>0</v>
      </c>
      <c r="F559" s="30"/>
      <c r="G559" s="30"/>
      <c r="H559" s="30"/>
      <c r="I559" s="2">
        <f>+Tabla1[[#This Row],[SUBT IVA]]*Tabla1[[#This Row],[%]]</f>
        <v>0</v>
      </c>
      <c r="J559" s="2">
        <f>Tabla1[[#This Row],[SUBT IVA]]+Tabla1[[#This Row],[SUBT 0]]+Tabla1[[#This Row],[IVA]]</f>
        <v>0</v>
      </c>
    </row>
    <row r="560" spans="1:10" x14ac:dyDescent="0.25">
      <c r="A560" s="4" t="str">
        <f>CONCATENATE(MONTH(Tabla1[[#This Row],[Fecha]]),"-",YEAR(Tabla1[[#This Row],[Fecha]]))</f>
        <v>1-1900</v>
      </c>
      <c r="B560" s="1"/>
      <c r="C560" s="29" t="s">
        <v>24</v>
      </c>
      <c r="E560" s="2">
        <f>Tabla1[[#This Row],[SUBT IVA]]+Tabla1[[#This Row],[SUBT 0]]</f>
        <v>0</v>
      </c>
      <c r="F560" s="30"/>
      <c r="G560" s="30"/>
      <c r="H560" s="30"/>
      <c r="I560" s="2">
        <f>+Tabla1[[#This Row],[SUBT IVA]]*Tabla1[[#This Row],[%]]</f>
        <v>0</v>
      </c>
      <c r="J560" s="2">
        <f>Tabla1[[#This Row],[SUBT IVA]]+Tabla1[[#This Row],[SUBT 0]]+Tabla1[[#This Row],[IVA]]</f>
        <v>0</v>
      </c>
    </row>
    <row r="561" spans="1:10" x14ac:dyDescent="0.25">
      <c r="A561" s="4" t="str">
        <f>CONCATENATE(MONTH(Tabla1[[#This Row],[Fecha]]),"-",YEAR(Tabla1[[#This Row],[Fecha]]))</f>
        <v>1-1900</v>
      </c>
      <c r="B561" s="1"/>
      <c r="C561" s="29" t="s">
        <v>24</v>
      </c>
      <c r="E561" s="2">
        <f>Tabla1[[#This Row],[SUBT IVA]]+Tabla1[[#This Row],[SUBT 0]]</f>
        <v>0</v>
      </c>
      <c r="F561" s="30"/>
      <c r="G561" s="30"/>
      <c r="H561" s="30"/>
      <c r="I561" s="2">
        <f>+Tabla1[[#This Row],[SUBT IVA]]*Tabla1[[#This Row],[%]]</f>
        <v>0</v>
      </c>
      <c r="J561" s="2">
        <f>Tabla1[[#This Row],[SUBT IVA]]+Tabla1[[#This Row],[SUBT 0]]+Tabla1[[#This Row],[IVA]]</f>
        <v>0</v>
      </c>
    </row>
    <row r="562" spans="1:10" x14ac:dyDescent="0.25">
      <c r="A562" s="4" t="str">
        <f>CONCATENATE(MONTH(Tabla1[[#This Row],[Fecha]]),"-",YEAR(Tabla1[[#This Row],[Fecha]]))</f>
        <v>1-1900</v>
      </c>
      <c r="B562" s="1"/>
      <c r="C562" s="29" t="s">
        <v>24</v>
      </c>
      <c r="E562" s="2">
        <f>Tabla1[[#This Row],[SUBT IVA]]+Tabla1[[#This Row],[SUBT 0]]</f>
        <v>0</v>
      </c>
      <c r="F562" s="30"/>
      <c r="G562" s="30"/>
      <c r="H562" s="30"/>
      <c r="I562" s="2">
        <f>+Tabla1[[#This Row],[SUBT IVA]]*Tabla1[[#This Row],[%]]</f>
        <v>0</v>
      </c>
      <c r="J562" s="2">
        <f>Tabla1[[#This Row],[SUBT IVA]]+Tabla1[[#This Row],[SUBT 0]]+Tabla1[[#This Row],[IVA]]</f>
        <v>0</v>
      </c>
    </row>
    <row r="563" spans="1:10" x14ac:dyDescent="0.25">
      <c r="A563" s="4" t="str">
        <f>CONCATENATE(MONTH(Tabla1[[#This Row],[Fecha]]),"-",YEAR(Tabla1[[#This Row],[Fecha]]))</f>
        <v>1-1900</v>
      </c>
      <c r="B563" s="1"/>
      <c r="C563" s="29" t="s">
        <v>24</v>
      </c>
      <c r="E563" s="2">
        <f>Tabla1[[#This Row],[SUBT IVA]]+Tabla1[[#This Row],[SUBT 0]]</f>
        <v>0</v>
      </c>
      <c r="F563" s="30"/>
      <c r="G563" s="30"/>
      <c r="H563" s="30"/>
      <c r="I563" s="2">
        <f>+Tabla1[[#This Row],[SUBT IVA]]*Tabla1[[#This Row],[%]]</f>
        <v>0</v>
      </c>
      <c r="J563" s="2">
        <f>Tabla1[[#This Row],[SUBT IVA]]+Tabla1[[#This Row],[SUBT 0]]+Tabla1[[#This Row],[IVA]]</f>
        <v>0</v>
      </c>
    </row>
    <row r="564" spans="1:10" x14ac:dyDescent="0.25">
      <c r="A564" s="4" t="str">
        <f>CONCATENATE(MONTH(Tabla1[[#This Row],[Fecha]]),"-",YEAR(Tabla1[[#This Row],[Fecha]]))</f>
        <v>1-1900</v>
      </c>
      <c r="B564" s="1"/>
      <c r="C564" s="29" t="s">
        <v>24</v>
      </c>
      <c r="E564" s="2">
        <f>Tabla1[[#This Row],[SUBT IVA]]+Tabla1[[#This Row],[SUBT 0]]</f>
        <v>0</v>
      </c>
      <c r="F564" s="30"/>
      <c r="G564" s="30"/>
      <c r="H564" s="30"/>
      <c r="I564" s="2">
        <f>+Tabla1[[#This Row],[SUBT IVA]]*Tabla1[[#This Row],[%]]</f>
        <v>0</v>
      </c>
      <c r="J564" s="2">
        <f>Tabla1[[#This Row],[SUBT IVA]]+Tabla1[[#This Row],[SUBT 0]]+Tabla1[[#This Row],[IVA]]</f>
        <v>0</v>
      </c>
    </row>
    <row r="565" spans="1:10" x14ac:dyDescent="0.25">
      <c r="A565" s="4" t="str">
        <f>CONCATENATE(MONTH(Tabla1[[#This Row],[Fecha]]),"-",YEAR(Tabla1[[#This Row],[Fecha]]))</f>
        <v>1-1900</v>
      </c>
      <c r="B565" s="1"/>
      <c r="C565" s="29" t="s">
        <v>24</v>
      </c>
      <c r="E565" s="2">
        <f>Tabla1[[#This Row],[SUBT IVA]]+Tabla1[[#This Row],[SUBT 0]]</f>
        <v>0</v>
      </c>
      <c r="F565" s="30"/>
      <c r="G565" s="30"/>
      <c r="H565" s="30"/>
      <c r="I565" s="2">
        <f>+Tabla1[[#This Row],[SUBT IVA]]*Tabla1[[#This Row],[%]]</f>
        <v>0</v>
      </c>
      <c r="J565" s="2">
        <f>Tabla1[[#This Row],[SUBT IVA]]+Tabla1[[#This Row],[SUBT 0]]+Tabla1[[#This Row],[IVA]]</f>
        <v>0</v>
      </c>
    </row>
    <row r="566" spans="1:10" x14ac:dyDescent="0.25">
      <c r="A566" s="4" t="str">
        <f>CONCATENATE(MONTH(Tabla1[[#This Row],[Fecha]]),"-",YEAR(Tabla1[[#This Row],[Fecha]]))</f>
        <v>1-1900</v>
      </c>
      <c r="B566" s="1"/>
      <c r="C566" s="29" t="s">
        <v>24</v>
      </c>
      <c r="E566" s="2">
        <f>Tabla1[[#This Row],[SUBT IVA]]+Tabla1[[#This Row],[SUBT 0]]</f>
        <v>0</v>
      </c>
      <c r="F566" s="30"/>
      <c r="G566" s="30"/>
      <c r="H566" s="30"/>
      <c r="I566" s="2">
        <f>+Tabla1[[#This Row],[SUBT IVA]]*Tabla1[[#This Row],[%]]</f>
        <v>0</v>
      </c>
      <c r="J566" s="2">
        <f>Tabla1[[#This Row],[SUBT IVA]]+Tabla1[[#This Row],[SUBT 0]]+Tabla1[[#This Row],[IVA]]</f>
        <v>0</v>
      </c>
    </row>
    <row r="567" spans="1:10" x14ac:dyDescent="0.25">
      <c r="A567" s="4" t="str">
        <f>CONCATENATE(MONTH(Tabla1[[#This Row],[Fecha]]),"-",YEAR(Tabla1[[#This Row],[Fecha]]))</f>
        <v>1-1900</v>
      </c>
      <c r="B567" s="1"/>
      <c r="C567" s="29" t="s">
        <v>24</v>
      </c>
      <c r="E567" s="2">
        <f>Tabla1[[#This Row],[SUBT IVA]]+Tabla1[[#This Row],[SUBT 0]]</f>
        <v>0</v>
      </c>
      <c r="F567" s="30"/>
      <c r="G567" s="30"/>
      <c r="H567" s="30"/>
      <c r="I567" s="2">
        <f>+Tabla1[[#This Row],[SUBT IVA]]*Tabla1[[#This Row],[%]]</f>
        <v>0</v>
      </c>
      <c r="J567" s="2">
        <f>Tabla1[[#This Row],[SUBT IVA]]+Tabla1[[#This Row],[SUBT 0]]+Tabla1[[#This Row],[IVA]]</f>
        <v>0</v>
      </c>
    </row>
    <row r="568" spans="1:10" x14ac:dyDescent="0.25">
      <c r="A568" s="4" t="str">
        <f>CONCATENATE(MONTH(Tabla1[[#This Row],[Fecha]]),"-",YEAR(Tabla1[[#This Row],[Fecha]]))</f>
        <v>1-1900</v>
      </c>
      <c r="B568" s="1"/>
      <c r="C568" s="29" t="s">
        <v>24</v>
      </c>
      <c r="E568" s="2">
        <f>Tabla1[[#This Row],[SUBT IVA]]+Tabla1[[#This Row],[SUBT 0]]</f>
        <v>0</v>
      </c>
      <c r="F568" s="30"/>
      <c r="G568" s="30"/>
      <c r="H568" s="30"/>
      <c r="I568" s="2">
        <f>+Tabla1[[#This Row],[SUBT IVA]]*Tabla1[[#This Row],[%]]</f>
        <v>0</v>
      </c>
      <c r="J568" s="2">
        <f>Tabla1[[#This Row],[SUBT IVA]]+Tabla1[[#This Row],[SUBT 0]]+Tabla1[[#This Row],[IVA]]</f>
        <v>0</v>
      </c>
    </row>
    <row r="569" spans="1:10" x14ac:dyDescent="0.25">
      <c r="A569" s="4" t="str">
        <f>CONCATENATE(MONTH(Tabla1[[#This Row],[Fecha]]),"-",YEAR(Tabla1[[#This Row],[Fecha]]))</f>
        <v>1-1900</v>
      </c>
      <c r="B569" s="1"/>
      <c r="C569" s="29" t="s">
        <v>24</v>
      </c>
      <c r="E569" s="2">
        <f>Tabla1[[#This Row],[SUBT IVA]]+Tabla1[[#This Row],[SUBT 0]]</f>
        <v>0</v>
      </c>
      <c r="F569" s="30"/>
      <c r="G569" s="30"/>
      <c r="H569" s="30"/>
      <c r="I569" s="2">
        <f>+Tabla1[[#This Row],[SUBT IVA]]*Tabla1[[#This Row],[%]]</f>
        <v>0</v>
      </c>
      <c r="J569" s="2">
        <f>Tabla1[[#This Row],[SUBT IVA]]+Tabla1[[#This Row],[SUBT 0]]+Tabla1[[#This Row],[IVA]]</f>
        <v>0</v>
      </c>
    </row>
    <row r="570" spans="1:10" x14ac:dyDescent="0.25">
      <c r="A570" s="4" t="str">
        <f>CONCATENATE(MONTH(Tabla1[[#This Row],[Fecha]]),"-",YEAR(Tabla1[[#This Row],[Fecha]]))</f>
        <v>1-1900</v>
      </c>
      <c r="B570" s="1"/>
      <c r="C570" s="29" t="s">
        <v>24</v>
      </c>
      <c r="E570" s="2">
        <f>Tabla1[[#This Row],[SUBT IVA]]+Tabla1[[#This Row],[SUBT 0]]</f>
        <v>0</v>
      </c>
      <c r="F570" s="30"/>
      <c r="G570" s="30"/>
      <c r="H570" s="30"/>
      <c r="I570" s="2">
        <f>+Tabla1[[#This Row],[SUBT IVA]]*Tabla1[[#This Row],[%]]</f>
        <v>0</v>
      </c>
      <c r="J570" s="2">
        <f>Tabla1[[#This Row],[SUBT IVA]]+Tabla1[[#This Row],[SUBT 0]]+Tabla1[[#This Row],[IVA]]</f>
        <v>0</v>
      </c>
    </row>
    <row r="571" spans="1:10" x14ac:dyDescent="0.25">
      <c r="A571" s="4" t="str">
        <f>CONCATENATE(MONTH(Tabla1[[#This Row],[Fecha]]),"-",YEAR(Tabla1[[#This Row],[Fecha]]))</f>
        <v>1-1900</v>
      </c>
      <c r="B571" s="1"/>
      <c r="C571" s="29" t="s">
        <v>24</v>
      </c>
      <c r="E571" s="2">
        <f>Tabla1[[#This Row],[SUBT IVA]]+Tabla1[[#This Row],[SUBT 0]]</f>
        <v>0</v>
      </c>
      <c r="F571" s="30"/>
      <c r="G571" s="30"/>
      <c r="H571" s="30"/>
      <c r="I571" s="2">
        <f>+Tabla1[[#This Row],[SUBT IVA]]*Tabla1[[#This Row],[%]]</f>
        <v>0</v>
      </c>
      <c r="J571" s="2">
        <f>Tabla1[[#This Row],[SUBT IVA]]+Tabla1[[#This Row],[SUBT 0]]+Tabla1[[#This Row],[IVA]]</f>
        <v>0</v>
      </c>
    </row>
    <row r="572" spans="1:10" x14ac:dyDescent="0.25">
      <c r="A572" s="4" t="str">
        <f>CONCATENATE(MONTH(Tabla1[[#This Row],[Fecha]]),"-",YEAR(Tabla1[[#This Row],[Fecha]]))</f>
        <v>1-1900</v>
      </c>
      <c r="B572" s="1"/>
      <c r="C572" s="29" t="s">
        <v>24</v>
      </c>
      <c r="E572" s="2">
        <f>Tabla1[[#This Row],[SUBT IVA]]+Tabla1[[#This Row],[SUBT 0]]</f>
        <v>0</v>
      </c>
      <c r="F572" s="30"/>
      <c r="G572" s="30"/>
      <c r="H572" s="30"/>
      <c r="I572" s="2">
        <f>+Tabla1[[#This Row],[SUBT IVA]]*Tabla1[[#This Row],[%]]</f>
        <v>0</v>
      </c>
      <c r="J572" s="2">
        <f>Tabla1[[#This Row],[SUBT IVA]]+Tabla1[[#This Row],[SUBT 0]]+Tabla1[[#This Row],[IVA]]</f>
        <v>0</v>
      </c>
    </row>
    <row r="573" spans="1:10" x14ac:dyDescent="0.25">
      <c r="A573" s="4" t="str">
        <f>CONCATENATE(MONTH(Tabla1[[#This Row],[Fecha]]),"-",YEAR(Tabla1[[#This Row],[Fecha]]))</f>
        <v>1-1900</v>
      </c>
      <c r="B573" s="1"/>
      <c r="C573" s="29" t="s">
        <v>24</v>
      </c>
      <c r="E573" s="2">
        <f>Tabla1[[#This Row],[SUBT IVA]]+Tabla1[[#This Row],[SUBT 0]]</f>
        <v>0</v>
      </c>
      <c r="F573" s="30"/>
      <c r="G573" s="30"/>
      <c r="H573" s="30"/>
      <c r="I573" s="2">
        <f>+Tabla1[[#This Row],[SUBT IVA]]*Tabla1[[#This Row],[%]]</f>
        <v>0</v>
      </c>
      <c r="J573" s="2">
        <f>Tabla1[[#This Row],[SUBT IVA]]+Tabla1[[#This Row],[SUBT 0]]+Tabla1[[#This Row],[IVA]]</f>
        <v>0</v>
      </c>
    </row>
    <row r="574" spans="1:10" x14ac:dyDescent="0.25">
      <c r="A574" s="4" t="str">
        <f>CONCATENATE(MONTH(Tabla1[[#This Row],[Fecha]]),"-",YEAR(Tabla1[[#This Row],[Fecha]]))</f>
        <v>1-1900</v>
      </c>
      <c r="B574" s="1"/>
      <c r="C574" s="29" t="s">
        <v>24</v>
      </c>
      <c r="E574" s="2">
        <f>Tabla1[[#This Row],[SUBT IVA]]+Tabla1[[#This Row],[SUBT 0]]</f>
        <v>0</v>
      </c>
      <c r="F574" s="30"/>
      <c r="G574" s="30"/>
      <c r="H574" s="30"/>
      <c r="I574" s="2">
        <f>+Tabla1[[#This Row],[SUBT IVA]]*Tabla1[[#This Row],[%]]</f>
        <v>0</v>
      </c>
      <c r="J574" s="2">
        <f>Tabla1[[#This Row],[SUBT IVA]]+Tabla1[[#This Row],[SUBT 0]]+Tabla1[[#This Row],[IVA]]</f>
        <v>0</v>
      </c>
    </row>
    <row r="575" spans="1:10" x14ac:dyDescent="0.25">
      <c r="A575" s="4" t="str">
        <f>CONCATENATE(MONTH(Tabla1[[#This Row],[Fecha]]),"-",YEAR(Tabla1[[#This Row],[Fecha]]))</f>
        <v>1-1900</v>
      </c>
      <c r="B575" s="1"/>
      <c r="C575" s="29" t="s">
        <v>24</v>
      </c>
      <c r="E575" s="2">
        <f>Tabla1[[#This Row],[SUBT IVA]]+Tabla1[[#This Row],[SUBT 0]]</f>
        <v>0</v>
      </c>
      <c r="F575" s="30"/>
      <c r="G575" s="30"/>
      <c r="H575" s="30"/>
      <c r="I575" s="2">
        <f>+Tabla1[[#This Row],[SUBT IVA]]*Tabla1[[#This Row],[%]]</f>
        <v>0</v>
      </c>
      <c r="J575" s="2">
        <f>Tabla1[[#This Row],[SUBT IVA]]+Tabla1[[#This Row],[SUBT 0]]+Tabla1[[#This Row],[IVA]]</f>
        <v>0</v>
      </c>
    </row>
    <row r="576" spans="1:10" x14ac:dyDescent="0.25">
      <c r="A576" s="4" t="str">
        <f>CONCATENATE(MONTH(Tabla1[[#This Row],[Fecha]]),"-",YEAR(Tabla1[[#This Row],[Fecha]]))</f>
        <v>1-1900</v>
      </c>
      <c r="B576" s="1"/>
      <c r="C576" s="29" t="s">
        <v>24</v>
      </c>
      <c r="E576" s="2">
        <f>Tabla1[[#This Row],[SUBT IVA]]+Tabla1[[#This Row],[SUBT 0]]</f>
        <v>0</v>
      </c>
      <c r="F576" s="30"/>
      <c r="G576" s="30"/>
      <c r="H576" s="30"/>
      <c r="I576" s="2">
        <f>+Tabla1[[#This Row],[SUBT IVA]]*Tabla1[[#This Row],[%]]</f>
        <v>0</v>
      </c>
      <c r="J576" s="2">
        <f>Tabla1[[#This Row],[SUBT IVA]]+Tabla1[[#This Row],[SUBT 0]]+Tabla1[[#This Row],[IVA]]</f>
        <v>0</v>
      </c>
    </row>
    <row r="577" spans="1:10" x14ac:dyDescent="0.25">
      <c r="A577" s="4" t="str">
        <f>CONCATENATE(MONTH(Tabla1[[#This Row],[Fecha]]),"-",YEAR(Tabla1[[#This Row],[Fecha]]))</f>
        <v>1-1900</v>
      </c>
      <c r="B577" s="1"/>
      <c r="C577" s="29" t="s">
        <v>24</v>
      </c>
      <c r="E577" s="2">
        <f>Tabla1[[#This Row],[SUBT IVA]]+Tabla1[[#This Row],[SUBT 0]]</f>
        <v>0</v>
      </c>
      <c r="F577" s="30"/>
      <c r="G577" s="30"/>
      <c r="H577" s="30"/>
      <c r="I577" s="2">
        <f>+Tabla1[[#This Row],[SUBT IVA]]*Tabla1[[#This Row],[%]]</f>
        <v>0</v>
      </c>
      <c r="J577" s="2">
        <f>Tabla1[[#This Row],[SUBT IVA]]+Tabla1[[#This Row],[SUBT 0]]+Tabla1[[#This Row],[IVA]]</f>
        <v>0</v>
      </c>
    </row>
    <row r="578" spans="1:10" x14ac:dyDescent="0.25">
      <c r="A578" s="4" t="str">
        <f>CONCATENATE(MONTH(Tabla1[[#This Row],[Fecha]]),"-",YEAR(Tabla1[[#This Row],[Fecha]]))</f>
        <v>1-1900</v>
      </c>
      <c r="B578" s="1"/>
      <c r="C578" s="29" t="s">
        <v>24</v>
      </c>
      <c r="E578" s="2">
        <f>Tabla1[[#This Row],[SUBT IVA]]+Tabla1[[#This Row],[SUBT 0]]</f>
        <v>0</v>
      </c>
      <c r="F578" s="30"/>
      <c r="G578" s="30"/>
      <c r="H578" s="30"/>
      <c r="I578" s="2">
        <f>+Tabla1[[#This Row],[SUBT IVA]]*Tabla1[[#This Row],[%]]</f>
        <v>0</v>
      </c>
      <c r="J578" s="2">
        <f>Tabla1[[#This Row],[SUBT IVA]]+Tabla1[[#This Row],[SUBT 0]]+Tabla1[[#This Row],[IVA]]</f>
        <v>0</v>
      </c>
    </row>
    <row r="579" spans="1:10" x14ac:dyDescent="0.25">
      <c r="A579" s="4" t="str">
        <f>CONCATENATE(MONTH(Tabla1[[#This Row],[Fecha]]),"-",YEAR(Tabla1[[#This Row],[Fecha]]))</f>
        <v>1-1900</v>
      </c>
      <c r="B579" s="1"/>
      <c r="C579" s="29" t="s">
        <v>24</v>
      </c>
      <c r="E579" s="2">
        <f>Tabla1[[#This Row],[SUBT IVA]]+Tabla1[[#This Row],[SUBT 0]]</f>
        <v>0</v>
      </c>
      <c r="F579" s="30"/>
      <c r="G579" s="30"/>
      <c r="H579" s="30"/>
      <c r="I579" s="2">
        <f>+Tabla1[[#This Row],[SUBT IVA]]*Tabla1[[#This Row],[%]]</f>
        <v>0</v>
      </c>
      <c r="J579" s="2">
        <f>Tabla1[[#This Row],[SUBT IVA]]+Tabla1[[#This Row],[SUBT 0]]+Tabla1[[#This Row],[IVA]]</f>
        <v>0</v>
      </c>
    </row>
    <row r="580" spans="1:10" x14ac:dyDescent="0.25">
      <c r="A580" s="4" t="str">
        <f>CONCATENATE(MONTH(Tabla1[[#This Row],[Fecha]]),"-",YEAR(Tabla1[[#This Row],[Fecha]]))</f>
        <v>1-1900</v>
      </c>
      <c r="B580" s="1"/>
      <c r="C580" s="29" t="s">
        <v>24</v>
      </c>
      <c r="E580" s="2">
        <f>Tabla1[[#This Row],[SUBT IVA]]+Tabla1[[#This Row],[SUBT 0]]</f>
        <v>0</v>
      </c>
      <c r="F580" s="30"/>
      <c r="G580" s="30"/>
      <c r="H580" s="30"/>
      <c r="I580" s="2">
        <f>+Tabla1[[#This Row],[SUBT IVA]]*Tabla1[[#This Row],[%]]</f>
        <v>0</v>
      </c>
      <c r="J580" s="2">
        <f>Tabla1[[#This Row],[SUBT IVA]]+Tabla1[[#This Row],[SUBT 0]]+Tabla1[[#This Row],[IVA]]</f>
        <v>0</v>
      </c>
    </row>
    <row r="581" spans="1:10" x14ac:dyDescent="0.25">
      <c r="A581" s="4" t="str">
        <f>CONCATENATE(MONTH(Tabla1[[#This Row],[Fecha]]),"-",YEAR(Tabla1[[#This Row],[Fecha]]))</f>
        <v>1-1900</v>
      </c>
      <c r="B581" s="1"/>
      <c r="C581" s="29" t="s">
        <v>24</v>
      </c>
      <c r="E581" s="2">
        <f>Tabla1[[#This Row],[SUBT IVA]]+Tabla1[[#This Row],[SUBT 0]]</f>
        <v>0</v>
      </c>
      <c r="F581" s="30"/>
      <c r="G581" s="30"/>
      <c r="H581" s="30"/>
      <c r="I581" s="2">
        <f>+Tabla1[[#This Row],[SUBT IVA]]*Tabla1[[#This Row],[%]]</f>
        <v>0</v>
      </c>
      <c r="J581" s="2">
        <f>Tabla1[[#This Row],[SUBT IVA]]+Tabla1[[#This Row],[SUBT 0]]+Tabla1[[#This Row],[IVA]]</f>
        <v>0</v>
      </c>
    </row>
    <row r="582" spans="1:10" x14ac:dyDescent="0.25">
      <c r="A582" s="4" t="str">
        <f>CONCATENATE(MONTH(Tabla1[[#This Row],[Fecha]]),"-",YEAR(Tabla1[[#This Row],[Fecha]]))</f>
        <v>1-1900</v>
      </c>
      <c r="B582" s="1"/>
      <c r="C582" s="29" t="s">
        <v>24</v>
      </c>
      <c r="E582" s="2">
        <f>Tabla1[[#This Row],[SUBT IVA]]+Tabla1[[#This Row],[SUBT 0]]</f>
        <v>0</v>
      </c>
      <c r="F582" s="30"/>
      <c r="G582" s="30"/>
      <c r="H582" s="30"/>
      <c r="I582" s="2">
        <f>+Tabla1[[#This Row],[SUBT IVA]]*Tabla1[[#This Row],[%]]</f>
        <v>0</v>
      </c>
      <c r="J582" s="2">
        <f>Tabla1[[#This Row],[SUBT IVA]]+Tabla1[[#This Row],[SUBT 0]]+Tabla1[[#This Row],[IVA]]</f>
        <v>0</v>
      </c>
    </row>
    <row r="583" spans="1:10" x14ac:dyDescent="0.25">
      <c r="A583" s="4" t="str">
        <f>CONCATENATE(MONTH(Tabla1[[#This Row],[Fecha]]),"-",YEAR(Tabla1[[#This Row],[Fecha]]))</f>
        <v>1-1900</v>
      </c>
      <c r="B583" s="1"/>
      <c r="C583" s="29" t="s">
        <v>24</v>
      </c>
      <c r="E583" s="2">
        <f>Tabla1[[#This Row],[SUBT IVA]]+Tabla1[[#This Row],[SUBT 0]]</f>
        <v>0</v>
      </c>
      <c r="F583" s="30"/>
      <c r="G583" s="30"/>
      <c r="H583" s="30"/>
      <c r="I583" s="2">
        <f>+Tabla1[[#This Row],[SUBT IVA]]*Tabla1[[#This Row],[%]]</f>
        <v>0</v>
      </c>
      <c r="J583" s="2">
        <f>Tabla1[[#This Row],[SUBT IVA]]+Tabla1[[#This Row],[SUBT 0]]+Tabla1[[#This Row],[IVA]]</f>
        <v>0</v>
      </c>
    </row>
    <row r="584" spans="1:10" x14ac:dyDescent="0.25">
      <c r="A584" s="4" t="str">
        <f>CONCATENATE(MONTH(Tabla1[[#This Row],[Fecha]]),"-",YEAR(Tabla1[[#This Row],[Fecha]]))</f>
        <v>1-1900</v>
      </c>
      <c r="B584" s="1"/>
      <c r="C584" s="29" t="s">
        <v>24</v>
      </c>
      <c r="E584" s="2">
        <f>Tabla1[[#This Row],[SUBT IVA]]+Tabla1[[#This Row],[SUBT 0]]</f>
        <v>0</v>
      </c>
      <c r="F584" s="30"/>
      <c r="G584" s="30"/>
      <c r="H584" s="30"/>
      <c r="I584" s="2">
        <f>+Tabla1[[#This Row],[SUBT IVA]]*Tabla1[[#This Row],[%]]</f>
        <v>0</v>
      </c>
      <c r="J584" s="2">
        <f>Tabla1[[#This Row],[SUBT IVA]]+Tabla1[[#This Row],[SUBT 0]]+Tabla1[[#This Row],[IVA]]</f>
        <v>0</v>
      </c>
    </row>
    <row r="585" spans="1:10" x14ac:dyDescent="0.25">
      <c r="A585" s="4" t="str">
        <f>CONCATENATE(MONTH(Tabla1[[#This Row],[Fecha]]),"-",YEAR(Tabla1[[#This Row],[Fecha]]))</f>
        <v>1-1900</v>
      </c>
      <c r="B585" s="1"/>
      <c r="C585" s="29" t="s">
        <v>24</v>
      </c>
      <c r="E585" s="2">
        <f>Tabla1[[#This Row],[SUBT IVA]]+Tabla1[[#This Row],[SUBT 0]]</f>
        <v>0</v>
      </c>
      <c r="F585" s="30"/>
      <c r="G585" s="30"/>
      <c r="H585" s="30"/>
      <c r="I585" s="2">
        <f>+Tabla1[[#This Row],[SUBT IVA]]*Tabla1[[#This Row],[%]]</f>
        <v>0</v>
      </c>
      <c r="J585" s="2">
        <f>Tabla1[[#This Row],[SUBT IVA]]+Tabla1[[#This Row],[SUBT 0]]+Tabla1[[#This Row],[IVA]]</f>
        <v>0</v>
      </c>
    </row>
    <row r="586" spans="1:10" x14ac:dyDescent="0.25">
      <c r="A586" s="4" t="str">
        <f>CONCATENATE(MONTH(Tabla1[[#This Row],[Fecha]]),"-",YEAR(Tabla1[[#This Row],[Fecha]]))</f>
        <v>1-1900</v>
      </c>
      <c r="B586" s="1"/>
      <c r="C586" s="29" t="s">
        <v>24</v>
      </c>
      <c r="E586" s="2">
        <f>Tabla1[[#This Row],[SUBT IVA]]+Tabla1[[#This Row],[SUBT 0]]</f>
        <v>0</v>
      </c>
      <c r="F586" s="30"/>
      <c r="G586" s="30"/>
      <c r="H586" s="30"/>
      <c r="I586" s="2">
        <f>+Tabla1[[#This Row],[SUBT IVA]]*Tabla1[[#This Row],[%]]</f>
        <v>0</v>
      </c>
      <c r="J586" s="2">
        <f>Tabla1[[#This Row],[SUBT IVA]]+Tabla1[[#This Row],[SUBT 0]]+Tabla1[[#This Row],[IVA]]</f>
        <v>0</v>
      </c>
    </row>
    <row r="587" spans="1:10" x14ac:dyDescent="0.25">
      <c r="A587" s="4" t="str">
        <f>CONCATENATE(MONTH(Tabla1[[#This Row],[Fecha]]),"-",YEAR(Tabla1[[#This Row],[Fecha]]))</f>
        <v>1-1900</v>
      </c>
      <c r="B587" s="1"/>
      <c r="C587" s="29" t="s">
        <v>24</v>
      </c>
      <c r="E587" s="2">
        <f>Tabla1[[#This Row],[SUBT IVA]]+Tabla1[[#This Row],[SUBT 0]]</f>
        <v>0</v>
      </c>
      <c r="F587" s="30"/>
      <c r="G587" s="30"/>
      <c r="H587" s="30"/>
      <c r="I587" s="2">
        <f>+Tabla1[[#This Row],[SUBT IVA]]*Tabla1[[#This Row],[%]]</f>
        <v>0</v>
      </c>
      <c r="J587" s="2">
        <f>Tabla1[[#This Row],[SUBT IVA]]+Tabla1[[#This Row],[SUBT 0]]+Tabla1[[#This Row],[IVA]]</f>
        <v>0</v>
      </c>
    </row>
    <row r="588" spans="1:10" x14ac:dyDescent="0.25">
      <c r="A588" s="4" t="str">
        <f>CONCATENATE(MONTH(Tabla1[[#This Row],[Fecha]]),"-",YEAR(Tabla1[[#This Row],[Fecha]]))</f>
        <v>1-1900</v>
      </c>
      <c r="B588" s="1"/>
      <c r="C588" s="29" t="s">
        <v>24</v>
      </c>
      <c r="E588" s="2">
        <f>Tabla1[[#This Row],[SUBT IVA]]+Tabla1[[#This Row],[SUBT 0]]</f>
        <v>0</v>
      </c>
      <c r="F588" s="30"/>
      <c r="G588" s="30"/>
      <c r="H588" s="30"/>
      <c r="I588" s="2">
        <f>+Tabla1[[#This Row],[SUBT IVA]]*Tabla1[[#This Row],[%]]</f>
        <v>0</v>
      </c>
      <c r="J588" s="2">
        <f>Tabla1[[#This Row],[SUBT IVA]]+Tabla1[[#This Row],[SUBT 0]]+Tabla1[[#This Row],[IVA]]</f>
        <v>0</v>
      </c>
    </row>
    <row r="589" spans="1:10" x14ac:dyDescent="0.25">
      <c r="A589" s="4" t="str">
        <f>CONCATENATE(MONTH(Tabla1[[#This Row],[Fecha]]),"-",YEAR(Tabla1[[#This Row],[Fecha]]))</f>
        <v>1-1900</v>
      </c>
      <c r="B589" s="1"/>
      <c r="C589" s="29" t="s">
        <v>24</v>
      </c>
      <c r="E589" s="2">
        <f>Tabla1[[#This Row],[SUBT IVA]]+Tabla1[[#This Row],[SUBT 0]]</f>
        <v>0</v>
      </c>
      <c r="F589" s="30"/>
      <c r="G589" s="30"/>
      <c r="H589" s="30"/>
      <c r="I589" s="2">
        <f>+Tabla1[[#This Row],[SUBT IVA]]*Tabla1[[#This Row],[%]]</f>
        <v>0</v>
      </c>
      <c r="J589" s="2">
        <f>Tabla1[[#This Row],[SUBT IVA]]+Tabla1[[#This Row],[SUBT 0]]+Tabla1[[#This Row],[IVA]]</f>
        <v>0</v>
      </c>
    </row>
    <row r="590" spans="1:10" x14ac:dyDescent="0.25">
      <c r="A590" s="4" t="str">
        <f>CONCATENATE(MONTH(Tabla1[[#This Row],[Fecha]]),"-",YEAR(Tabla1[[#This Row],[Fecha]]))</f>
        <v>1-1900</v>
      </c>
      <c r="B590" s="1"/>
      <c r="C590" s="29" t="s">
        <v>24</v>
      </c>
      <c r="E590" s="2">
        <f>Tabla1[[#This Row],[SUBT IVA]]+Tabla1[[#This Row],[SUBT 0]]</f>
        <v>0</v>
      </c>
      <c r="F590" s="30"/>
      <c r="G590" s="30"/>
      <c r="H590" s="30"/>
      <c r="I590" s="2">
        <f>+Tabla1[[#This Row],[SUBT IVA]]*Tabla1[[#This Row],[%]]</f>
        <v>0</v>
      </c>
      <c r="J590" s="2">
        <f>Tabla1[[#This Row],[SUBT IVA]]+Tabla1[[#This Row],[SUBT 0]]+Tabla1[[#This Row],[IVA]]</f>
        <v>0</v>
      </c>
    </row>
    <row r="591" spans="1:10" x14ac:dyDescent="0.25">
      <c r="A591" s="4" t="str">
        <f>CONCATENATE(MONTH(Tabla1[[#This Row],[Fecha]]),"-",YEAR(Tabla1[[#This Row],[Fecha]]))</f>
        <v>1-1900</v>
      </c>
      <c r="B591" s="1"/>
      <c r="C591" s="29" t="s">
        <v>24</v>
      </c>
      <c r="E591" s="2">
        <f>Tabla1[[#This Row],[SUBT IVA]]+Tabla1[[#This Row],[SUBT 0]]</f>
        <v>0</v>
      </c>
      <c r="F591" s="30"/>
      <c r="G591" s="30"/>
      <c r="H591" s="30"/>
      <c r="I591" s="2">
        <f>+Tabla1[[#This Row],[SUBT IVA]]*Tabla1[[#This Row],[%]]</f>
        <v>0</v>
      </c>
      <c r="J591" s="2">
        <f>Tabla1[[#This Row],[SUBT IVA]]+Tabla1[[#This Row],[SUBT 0]]+Tabla1[[#This Row],[IVA]]</f>
        <v>0</v>
      </c>
    </row>
    <row r="592" spans="1:10" x14ac:dyDescent="0.25">
      <c r="A592" s="4" t="str">
        <f>CONCATENATE(MONTH(Tabla1[[#This Row],[Fecha]]),"-",YEAR(Tabla1[[#This Row],[Fecha]]))</f>
        <v>1-1900</v>
      </c>
      <c r="B592" s="1"/>
      <c r="C592" s="29" t="s">
        <v>24</v>
      </c>
      <c r="E592" s="2">
        <f>Tabla1[[#This Row],[SUBT IVA]]+Tabla1[[#This Row],[SUBT 0]]</f>
        <v>0</v>
      </c>
      <c r="F592" s="30"/>
      <c r="G592" s="30"/>
      <c r="H592" s="30"/>
      <c r="I592" s="2">
        <f>+Tabla1[[#This Row],[SUBT IVA]]*Tabla1[[#This Row],[%]]</f>
        <v>0</v>
      </c>
      <c r="J592" s="2">
        <f>Tabla1[[#This Row],[SUBT IVA]]+Tabla1[[#This Row],[SUBT 0]]+Tabla1[[#This Row],[IVA]]</f>
        <v>0</v>
      </c>
    </row>
    <row r="593" spans="1:10" x14ac:dyDescent="0.25">
      <c r="A593" s="4" t="str">
        <f>CONCATENATE(MONTH(Tabla1[[#This Row],[Fecha]]),"-",YEAR(Tabla1[[#This Row],[Fecha]]))</f>
        <v>1-1900</v>
      </c>
      <c r="B593" s="1"/>
      <c r="C593" s="29" t="s">
        <v>24</v>
      </c>
      <c r="E593" s="2">
        <f>Tabla1[[#This Row],[SUBT IVA]]+Tabla1[[#This Row],[SUBT 0]]</f>
        <v>0</v>
      </c>
      <c r="F593" s="30"/>
      <c r="G593" s="30"/>
      <c r="H593" s="30"/>
      <c r="I593" s="2">
        <f>+Tabla1[[#This Row],[SUBT IVA]]*Tabla1[[#This Row],[%]]</f>
        <v>0</v>
      </c>
      <c r="J593" s="2">
        <f>Tabla1[[#This Row],[SUBT IVA]]+Tabla1[[#This Row],[SUBT 0]]+Tabla1[[#This Row],[IVA]]</f>
        <v>0</v>
      </c>
    </row>
    <row r="594" spans="1:10" x14ac:dyDescent="0.25">
      <c r="A594" s="4" t="str">
        <f>CONCATENATE(MONTH(Tabla1[[#This Row],[Fecha]]),"-",YEAR(Tabla1[[#This Row],[Fecha]]))</f>
        <v>1-1900</v>
      </c>
      <c r="B594" s="1"/>
      <c r="C594" s="29" t="s">
        <v>24</v>
      </c>
      <c r="E594" s="2">
        <f>Tabla1[[#This Row],[SUBT IVA]]+Tabla1[[#This Row],[SUBT 0]]</f>
        <v>0</v>
      </c>
      <c r="F594" s="30"/>
      <c r="G594" s="30"/>
      <c r="H594" s="30"/>
      <c r="I594" s="2">
        <f>+Tabla1[[#This Row],[SUBT IVA]]*Tabla1[[#This Row],[%]]</f>
        <v>0</v>
      </c>
      <c r="J594" s="2">
        <f>Tabla1[[#This Row],[SUBT IVA]]+Tabla1[[#This Row],[SUBT 0]]+Tabla1[[#This Row],[IVA]]</f>
        <v>0</v>
      </c>
    </row>
    <row r="595" spans="1:10" x14ac:dyDescent="0.25">
      <c r="A595" s="4" t="str">
        <f>CONCATENATE(MONTH(Tabla1[[#This Row],[Fecha]]),"-",YEAR(Tabla1[[#This Row],[Fecha]]))</f>
        <v>1-1900</v>
      </c>
      <c r="B595" s="1"/>
      <c r="C595" s="29" t="s">
        <v>24</v>
      </c>
      <c r="E595" s="2">
        <f>Tabla1[[#This Row],[SUBT IVA]]+Tabla1[[#This Row],[SUBT 0]]</f>
        <v>0</v>
      </c>
      <c r="F595" s="30"/>
      <c r="G595" s="30"/>
      <c r="H595" s="30"/>
      <c r="I595" s="2">
        <f>+Tabla1[[#This Row],[SUBT IVA]]*Tabla1[[#This Row],[%]]</f>
        <v>0</v>
      </c>
      <c r="J595" s="2">
        <f>Tabla1[[#This Row],[SUBT IVA]]+Tabla1[[#This Row],[SUBT 0]]+Tabla1[[#This Row],[IVA]]</f>
        <v>0</v>
      </c>
    </row>
    <row r="596" spans="1:10" x14ac:dyDescent="0.25">
      <c r="A596" s="4" t="str">
        <f>CONCATENATE(MONTH(Tabla1[[#This Row],[Fecha]]),"-",YEAR(Tabla1[[#This Row],[Fecha]]))</f>
        <v>1-1900</v>
      </c>
      <c r="B596" s="1"/>
      <c r="C596" s="29" t="s">
        <v>24</v>
      </c>
      <c r="E596" s="2">
        <f>Tabla1[[#This Row],[SUBT IVA]]+Tabla1[[#This Row],[SUBT 0]]</f>
        <v>0</v>
      </c>
      <c r="F596" s="30"/>
      <c r="G596" s="30"/>
      <c r="H596" s="30"/>
      <c r="I596" s="2">
        <f>+Tabla1[[#This Row],[SUBT IVA]]*Tabla1[[#This Row],[%]]</f>
        <v>0</v>
      </c>
      <c r="J596" s="2">
        <f>Tabla1[[#This Row],[SUBT IVA]]+Tabla1[[#This Row],[SUBT 0]]+Tabla1[[#This Row],[IVA]]</f>
        <v>0</v>
      </c>
    </row>
    <row r="597" spans="1:10" x14ac:dyDescent="0.25">
      <c r="A597" s="4" t="str">
        <f>CONCATENATE(MONTH(Tabla1[[#This Row],[Fecha]]),"-",YEAR(Tabla1[[#This Row],[Fecha]]))</f>
        <v>1-1900</v>
      </c>
      <c r="B597" s="1"/>
      <c r="C597" s="29" t="s">
        <v>24</v>
      </c>
      <c r="E597" s="2">
        <f>Tabla1[[#This Row],[SUBT IVA]]+Tabla1[[#This Row],[SUBT 0]]</f>
        <v>0</v>
      </c>
      <c r="F597" s="30"/>
      <c r="G597" s="30"/>
      <c r="H597" s="30"/>
      <c r="I597" s="2">
        <f>+Tabla1[[#This Row],[SUBT IVA]]*Tabla1[[#This Row],[%]]</f>
        <v>0</v>
      </c>
      <c r="J597" s="2">
        <f>Tabla1[[#This Row],[SUBT IVA]]+Tabla1[[#This Row],[SUBT 0]]+Tabla1[[#This Row],[IVA]]</f>
        <v>0</v>
      </c>
    </row>
    <row r="598" spans="1:10" x14ac:dyDescent="0.25">
      <c r="A598" s="4" t="str">
        <f>CONCATENATE(MONTH(Tabla1[[#This Row],[Fecha]]),"-",YEAR(Tabla1[[#This Row],[Fecha]]))</f>
        <v>1-1900</v>
      </c>
      <c r="B598" s="1"/>
      <c r="C598" s="29" t="s">
        <v>24</v>
      </c>
      <c r="E598" s="2">
        <f>Tabla1[[#This Row],[SUBT IVA]]+Tabla1[[#This Row],[SUBT 0]]</f>
        <v>0</v>
      </c>
      <c r="F598" s="30"/>
      <c r="G598" s="30"/>
      <c r="H598" s="30"/>
      <c r="I598" s="2">
        <f>+Tabla1[[#This Row],[SUBT IVA]]*Tabla1[[#This Row],[%]]</f>
        <v>0</v>
      </c>
      <c r="J598" s="2">
        <f>Tabla1[[#This Row],[SUBT IVA]]+Tabla1[[#This Row],[SUBT 0]]+Tabla1[[#This Row],[IVA]]</f>
        <v>0</v>
      </c>
    </row>
    <row r="599" spans="1:10" x14ac:dyDescent="0.25">
      <c r="A599" s="4" t="str">
        <f>CONCATENATE(MONTH(Tabla1[[#This Row],[Fecha]]),"-",YEAR(Tabla1[[#This Row],[Fecha]]))</f>
        <v>1-1900</v>
      </c>
      <c r="B599" s="1"/>
      <c r="C599" s="29" t="s">
        <v>24</v>
      </c>
      <c r="E599" s="2">
        <f>Tabla1[[#This Row],[SUBT IVA]]+Tabla1[[#This Row],[SUBT 0]]</f>
        <v>0</v>
      </c>
      <c r="F599" s="30"/>
      <c r="G599" s="30"/>
      <c r="H599" s="30"/>
      <c r="I599" s="2">
        <f>+Tabla1[[#This Row],[SUBT IVA]]*Tabla1[[#This Row],[%]]</f>
        <v>0</v>
      </c>
      <c r="J599" s="2">
        <f>Tabla1[[#This Row],[SUBT IVA]]+Tabla1[[#This Row],[SUBT 0]]+Tabla1[[#This Row],[IVA]]</f>
        <v>0</v>
      </c>
    </row>
    <row r="600" spans="1:10" x14ac:dyDescent="0.25">
      <c r="A600" s="4" t="str">
        <f>CONCATENATE(MONTH(Tabla1[[#This Row],[Fecha]]),"-",YEAR(Tabla1[[#This Row],[Fecha]]))</f>
        <v>1-1900</v>
      </c>
      <c r="B600" s="1"/>
      <c r="C600" s="29" t="s">
        <v>24</v>
      </c>
      <c r="E600" s="2">
        <f>Tabla1[[#This Row],[SUBT IVA]]+Tabla1[[#This Row],[SUBT 0]]</f>
        <v>0</v>
      </c>
      <c r="F600" s="30"/>
      <c r="G600" s="30"/>
      <c r="H600" s="30"/>
      <c r="I600" s="2">
        <f>+Tabla1[[#This Row],[SUBT IVA]]*Tabla1[[#This Row],[%]]</f>
        <v>0</v>
      </c>
      <c r="J600" s="2">
        <f>Tabla1[[#This Row],[SUBT IVA]]+Tabla1[[#This Row],[SUBT 0]]+Tabla1[[#This Row],[IVA]]</f>
        <v>0</v>
      </c>
    </row>
    <row r="601" spans="1:10" x14ac:dyDescent="0.25">
      <c r="A601" s="4" t="str">
        <f>CONCATENATE(MONTH(Tabla1[[#This Row],[Fecha]]),"-",YEAR(Tabla1[[#This Row],[Fecha]]))</f>
        <v>1-1900</v>
      </c>
      <c r="B601" s="1"/>
      <c r="C601" s="29" t="s">
        <v>24</v>
      </c>
      <c r="E601" s="2">
        <f>Tabla1[[#This Row],[SUBT IVA]]+Tabla1[[#This Row],[SUBT 0]]</f>
        <v>0</v>
      </c>
      <c r="F601" s="30"/>
      <c r="G601" s="30"/>
      <c r="H601" s="30"/>
      <c r="I601" s="2">
        <f>+Tabla1[[#This Row],[SUBT IVA]]*Tabla1[[#This Row],[%]]</f>
        <v>0</v>
      </c>
      <c r="J601" s="2">
        <f>Tabla1[[#This Row],[SUBT IVA]]+Tabla1[[#This Row],[SUBT 0]]+Tabla1[[#This Row],[IVA]]</f>
        <v>0</v>
      </c>
    </row>
    <row r="602" spans="1:10" x14ac:dyDescent="0.25">
      <c r="A602" s="4" t="str">
        <f>CONCATENATE(MONTH(Tabla1[[#This Row],[Fecha]]),"-",YEAR(Tabla1[[#This Row],[Fecha]]))</f>
        <v>1-1900</v>
      </c>
      <c r="B602" s="1"/>
      <c r="C602" s="29" t="s">
        <v>24</v>
      </c>
      <c r="E602" s="2">
        <f>Tabla1[[#This Row],[SUBT IVA]]+Tabla1[[#This Row],[SUBT 0]]</f>
        <v>0</v>
      </c>
      <c r="F602" s="30"/>
      <c r="G602" s="30"/>
      <c r="H602" s="30"/>
      <c r="I602" s="2">
        <f>+Tabla1[[#This Row],[SUBT IVA]]*Tabla1[[#This Row],[%]]</f>
        <v>0</v>
      </c>
      <c r="J602" s="2">
        <f>Tabla1[[#This Row],[SUBT IVA]]+Tabla1[[#This Row],[SUBT 0]]+Tabla1[[#This Row],[IVA]]</f>
        <v>0</v>
      </c>
    </row>
    <row r="603" spans="1:10" x14ac:dyDescent="0.25">
      <c r="A603" s="4" t="str">
        <f>CONCATENATE(MONTH(Tabla1[[#This Row],[Fecha]]),"-",YEAR(Tabla1[[#This Row],[Fecha]]))</f>
        <v>1-1900</v>
      </c>
      <c r="B603" s="1"/>
      <c r="C603" s="29" t="s">
        <v>24</v>
      </c>
      <c r="E603" s="2">
        <f>Tabla1[[#This Row],[SUBT IVA]]+Tabla1[[#This Row],[SUBT 0]]</f>
        <v>0</v>
      </c>
      <c r="F603" s="30"/>
      <c r="G603" s="30"/>
      <c r="H603" s="30"/>
      <c r="I603" s="2">
        <f>+Tabla1[[#This Row],[SUBT IVA]]*Tabla1[[#This Row],[%]]</f>
        <v>0</v>
      </c>
      <c r="J603" s="2">
        <f>Tabla1[[#This Row],[SUBT IVA]]+Tabla1[[#This Row],[SUBT 0]]+Tabla1[[#This Row],[IVA]]</f>
        <v>0</v>
      </c>
    </row>
    <row r="604" spans="1:10" x14ac:dyDescent="0.25">
      <c r="A604" s="4" t="str">
        <f>CONCATENATE(MONTH(Tabla1[[#This Row],[Fecha]]),"-",YEAR(Tabla1[[#This Row],[Fecha]]))</f>
        <v>1-1900</v>
      </c>
      <c r="B604" s="1"/>
      <c r="C604" s="29" t="s">
        <v>24</v>
      </c>
      <c r="E604" s="2">
        <f>Tabla1[[#This Row],[SUBT IVA]]+Tabla1[[#This Row],[SUBT 0]]</f>
        <v>0</v>
      </c>
      <c r="F604" s="30"/>
      <c r="G604" s="30"/>
      <c r="H604" s="30"/>
      <c r="I604" s="2">
        <f>+Tabla1[[#This Row],[SUBT IVA]]*Tabla1[[#This Row],[%]]</f>
        <v>0</v>
      </c>
      <c r="J604" s="2">
        <f>Tabla1[[#This Row],[SUBT IVA]]+Tabla1[[#This Row],[SUBT 0]]+Tabla1[[#This Row],[IVA]]</f>
        <v>0</v>
      </c>
    </row>
    <row r="605" spans="1:10" x14ac:dyDescent="0.25">
      <c r="A605" s="4" t="str">
        <f>CONCATENATE(MONTH(Tabla1[[#This Row],[Fecha]]),"-",YEAR(Tabla1[[#This Row],[Fecha]]))</f>
        <v>1-1900</v>
      </c>
      <c r="B605" s="1"/>
      <c r="C605" s="29" t="s">
        <v>24</v>
      </c>
      <c r="E605" s="2">
        <f>Tabla1[[#This Row],[SUBT IVA]]+Tabla1[[#This Row],[SUBT 0]]</f>
        <v>0</v>
      </c>
      <c r="F605" s="30"/>
      <c r="G605" s="30"/>
      <c r="H605" s="30"/>
      <c r="I605" s="2">
        <f>+Tabla1[[#This Row],[SUBT IVA]]*Tabla1[[#This Row],[%]]</f>
        <v>0</v>
      </c>
      <c r="J605" s="2">
        <f>Tabla1[[#This Row],[SUBT IVA]]+Tabla1[[#This Row],[SUBT 0]]+Tabla1[[#This Row],[IVA]]</f>
        <v>0</v>
      </c>
    </row>
    <row r="606" spans="1:10" x14ac:dyDescent="0.25">
      <c r="A606" s="4" t="str">
        <f>CONCATENATE(MONTH(Tabla1[[#This Row],[Fecha]]),"-",YEAR(Tabla1[[#This Row],[Fecha]]))</f>
        <v>1-1900</v>
      </c>
      <c r="B606" s="1"/>
      <c r="C606" s="29" t="s">
        <v>24</v>
      </c>
      <c r="E606" s="2">
        <f>Tabla1[[#This Row],[SUBT IVA]]+Tabla1[[#This Row],[SUBT 0]]</f>
        <v>0</v>
      </c>
      <c r="F606" s="30"/>
      <c r="G606" s="30"/>
      <c r="H606" s="30"/>
      <c r="I606" s="2">
        <f>+Tabla1[[#This Row],[SUBT IVA]]*Tabla1[[#This Row],[%]]</f>
        <v>0</v>
      </c>
      <c r="J606" s="2">
        <f>Tabla1[[#This Row],[SUBT IVA]]+Tabla1[[#This Row],[SUBT 0]]+Tabla1[[#This Row],[IVA]]</f>
        <v>0</v>
      </c>
    </row>
    <row r="607" spans="1:10" x14ac:dyDescent="0.25">
      <c r="A607" s="4" t="str">
        <f>CONCATENATE(MONTH(Tabla1[[#This Row],[Fecha]]),"-",YEAR(Tabla1[[#This Row],[Fecha]]))</f>
        <v>1-1900</v>
      </c>
      <c r="B607" s="1"/>
      <c r="C607" s="29" t="s">
        <v>24</v>
      </c>
      <c r="E607" s="2">
        <f>Tabla1[[#This Row],[SUBT IVA]]+Tabla1[[#This Row],[SUBT 0]]</f>
        <v>0</v>
      </c>
      <c r="F607" s="30"/>
      <c r="G607" s="30"/>
      <c r="H607" s="30"/>
      <c r="I607" s="2">
        <f>+Tabla1[[#This Row],[SUBT IVA]]*Tabla1[[#This Row],[%]]</f>
        <v>0</v>
      </c>
      <c r="J607" s="2">
        <f>Tabla1[[#This Row],[SUBT IVA]]+Tabla1[[#This Row],[SUBT 0]]+Tabla1[[#This Row],[IVA]]</f>
        <v>0</v>
      </c>
    </row>
    <row r="608" spans="1:10" x14ac:dyDescent="0.25">
      <c r="A608" s="4" t="str">
        <f>CONCATENATE(MONTH(Tabla1[[#This Row],[Fecha]]),"-",YEAR(Tabla1[[#This Row],[Fecha]]))</f>
        <v>1-1900</v>
      </c>
      <c r="B608" s="1"/>
      <c r="C608" s="29" t="s">
        <v>24</v>
      </c>
      <c r="E608" s="2">
        <f>Tabla1[[#This Row],[SUBT IVA]]+Tabla1[[#This Row],[SUBT 0]]</f>
        <v>0</v>
      </c>
      <c r="F608" s="30"/>
      <c r="G608" s="30"/>
      <c r="H608" s="30"/>
      <c r="I608" s="2">
        <f>+Tabla1[[#This Row],[SUBT IVA]]*Tabla1[[#This Row],[%]]</f>
        <v>0</v>
      </c>
      <c r="J608" s="2">
        <f>Tabla1[[#This Row],[SUBT IVA]]+Tabla1[[#This Row],[SUBT 0]]+Tabla1[[#This Row],[IVA]]</f>
        <v>0</v>
      </c>
    </row>
    <row r="609" spans="1:10" x14ac:dyDescent="0.25">
      <c r="A609" s="4" t="str">
        <f>CONCATENATE(MONTH(Tabla1[[#This Row],[Fecha]]),"-",YEAR(Tabla1[[#This Row],[Fecha]]))</f>
        <v>1-1900</v>
      </c>
      <c r="B609" s="1"/>
      <c r="C609" s="29" t="s">
        <v>24</v>
      </c>
      <c r="E609" s="2">
        <f>Tabla1[[#This Row],[SUBT IVA]]+Tabla1[[#This Row],[SUBT 0]]</f>
        <v>0</v>
      </c>
      <c r="F609" s="2"/>
      <c r="G609" s="2"/>
      <c r="H609" s="2"/>
      <c r="I609" s="2">
        <f>+Tabla1[[#This Row],[SUBT IVA]]*Tabla1[[#This Row],[%]]</f>
        <v>0</v>
      </c>
      <c r="J609" s="2">
        <f>Tabla1[[#This Row],[SUBT IVA]]+Tabla1[[#This Row],[SUBT 0]]+Tabla1[[#This Row],[IVA]]</f>
        <v>0</v>
      </c>
    </row>
    <row r="610" spans="1:10" x14ac:dyDescent="0.25">
      <c r="A610" s="4" t="str">
        <f>CONCATENATE(MONTH(Tabla1[[#This Row],[Fecha]]),"-",YEAR(Tabla1[[#This Row],[Fecha]]))</f>
        <v>1-1900</v>
      </c>
      <c r="B610" s="1"/>
      <c r="C610" s="29" t="s">
        <v>24</v>
      </c>
      <c r="E610" s="2">
        <f>Tabla1[[#This Row],[SUBT IVA]]+Tabla1[[#This Row],[SUBT 0]]</f>
        <v>0</v>
      </c>
      <c r="F610" s="2"/>
      <c r="G610" s="2"/>
      <c r="H610" s="2"/>
      <c r="I610" s="2">
        <f>+Tabla1[[#This Row],[SUBT IVA]]*Tabla1[[#This Row],[%]]</f>
        <v>0</v>
      </c>
      <c r="J610" s="2">
        <f>Tabla1[[#This Row],[SUBT IVA]]+Tabla1[[#This Row],[SUBT 0]]+Tabla1[[#This Row],[IVA]]</f>
        <v>0</v>
      </c>
    </row>
    <row r="611" spans="1:10" x14ac:dyDescent="0.25">
      <c r="A611" s="4" t="str">
        <f>CONCATENATE(MONTH(Tabla1[[#This Row],[Fecha]]),"-",YEAR(Tabla1[[#This Row],[Fecha]]))</f>
        <v>1-1900</v>
      </c>
      <c r="B611" s="1"/>
      <c r="C611" s="29" t="s">
        <v>24</v>
      </c>
      <c r="E611" s="2">
        <f>Tabla1[[#This Row],[SUBT IVA]]+Tabla1[[#This Row],[SUBT 0]]</f>
        <v>0</v>
      </c>
      <c r="F611" s="2"/>
      <c r="G611" s="10"/>
      <c r="H611" s="10"/>
      <c r="I611" s="2">
        <f>+Tabla1[[#This Row],[SUBT IVA]]*Tabla1[[#This Row],[%]]</f>
        <v>0</v>
      </c>
      <c r="J611" s="2">
        <f>Tabla1[[#This Row],[SUBT IVA]]+Tabla1[[#This Row],[SUBT 0]]+Tabla1[[#This Row],[IVA]]</f>
        <v>0</v>
      </c>
    </row>
    <row r="612" spans="1:10" x14ac:dyDescent="0.25">
      <c r="A612" s="4" t="str">
        <f>CONCATENATE(MONTH(Tabla1[[#This Row],[Fecha]]),"-",YEAR(Tabla1[[#This Row],[Fecha]]))</f>
        <v>1-1900</v>
      </c>
      <c r="B612" s="1"/>
      <c r="C612" s="29" t="s">
        <v>24</v>
      </c>
      <c r="E612" s="2">
        <f>Tabla1[[#This Row],[SUBT IVA]]+Tabla1[[#This Row],[SUBT 0]]</f>
        <v>0</v>
      </c>
      <c r="F612" s="2"/>
      <c r="G612" s="2"/>
      <c r="H612" s="2"/>
      <c r="I612" s="2">
        <f>+Tabla1[[#This Row],[SUBT IVA]]*Tabla1[[#This Row],[%]]</f>
        <v>0</v>
      </c>
      <c r="J612" s="2">
        <f>Tabla1[[#This Row],[SUBT IVA]]+Tabla1[[#This Row],[SUBT 0]]+Tabla1[[#This Row],[IVA]]</f>
        <v>0</v>
      </c>
    </row>
    <row r="613" spans="1:10" x14ac:dyDescent="0.25">
      <c r="B613" t="s">
        <v>4</v>
      </c>
      <c r="C613">
        <f>SUBTOTAL(103,Tabla1[Documento])</f>
        <v>608</v>
      </c>
      <c r="E613" s="7">
        <f>SUBTOTAL(109,Tabla1[Subtotal])</f>
        <v>0</v>
      </c>
      <c r="F613" s="16">
        <f>SUBTOTAL(109,Tabla1[SUBT IVA])</f>
        <v>0</v>
      </c>
      <c r="G613" s="7">
        <f>SUBTOTAL(109,Tabla1[SUBT 0])</f>
        <v>0</v>
      </c>
      <c r="H613" s="7"/>
      <c r="I613" s="7">
        <f>SUBTOTAL(109,Tabla1[IVA])</f>
        <v>0</v>
      </c>
      <c r="J613" s="7">
        <f>SUBTOTAL(109,Tabla1[Total])</f>
        <v>0</v>
      </c>
    </row>
  </sheetData>
  <phoneticPr fontId="21" type="noConversion"/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3"/>
  <sheetViews>
    <sheetView zoomScaleNormal="100" workbookViewId="0">
      <selection activeCell="D8" sqref="D8"/>
    </sheetView>
  </sheetViews>
  <sheetFormatPr defaultColWidth="11.42578125" defaultRowHeight="15" x14ac:dyDescent="0.25"/>
  <cols>
    <col min="1" max="1" width="9.140625" bestFit="1" customWidth="1"/>
    <col min="2" max="2" width="23.85546875" bestFit="1" customWidth="1"/>
    <col min="3" max="3" width="18.85546875" bestFit="1" customWidth="1"/>
    <col min="4" max="4" width="38" customWidth="1"/>
    <col min="5" max="5" width="14.28515625" customWidth="1"/>
    <col min="6" max="6" width="14.140625" bestFit="1" customWidth="1"/>
    <col min="8" max="8" width="13" bestFit="1" customWidth="1"/>
  </cols>
  <sheetData>
    <row r="1" spans="1:8" ht="15" customHeight="1" x14ac:dyDescent="0.25">
      <c r="B1" s="42" t="s">
        <v>309</v>
      </c>
      <c r="C1" s="42"/>
      <c r="D1" s="42"/>
      <c r="E1" s="42"/>
      <c r="F1" s="42"/>
    </row>
    <row r="2" spans="1:8" ht="15" customHeight="1" x14ac:dyDescent="0.25">
      <c r="B2" s="42"/>
      <c r="C2" s="42"/>
      <c r="D2" s="42"/>
      <c r="E2" s="42"/>
      <c r="F2" s="42"/>
    </row>
    <row r="4" spans="1:8" x14ac:dyDescent="0.25">
      <c r="A4" t="s">
        <v>10</v>
      </c>
      <c r="B4" t="s">
        <v>0</v>
      </c>
      <c r="C4" t="s">
        <v>1</v>
      </c>
      <c r="D4" t="s">
        <v>2</v>
      </c>
      <c r="E4" t="s">
        <v>4</v>
      </c>
      <c r="F4" t="s">
        <v>11</v>
      </c>
      <c r="G4" t="s">
        <v>17</v>
      </c>
      <c r="H4" t="s">
        <v>12</v>
      </c>
    </row>
    <row r="5" spans="1:8" x14ac:dyDescent="0.25">
      <c r="A5" s="2" t="str">
        <f>CONCATENATE(MONTH(Tabla13[[#This Row],[Fecha]]),"-",YEAR(Tabla13[[#This Row],[Fecha]]))</f>
        <v>1-1900</v>
      </c>
      <c r="B5" s="1"/>
      <c r="C5" s="5" t="s">
        <v>128</v>
      </c>
      <c r="E5" s="2">
        <v>0</v>
      </c>
      <c r="F5" s="6" t="s">
        <v>18</v>
      </c>
      <c r="G5" s="6" t="s">
        <v>20</v>
      </c>
      <c r="H5" s="6">
        <f>IF(Tabla13[[#This Row],[PAGADO]]="SI",0,Tabla13[[#This Row],[Total]]-0)</f>
        <v>0</v>
      </c>
    </row>
    <row r="6" spans="1:8" x14ac:dyDescent="0.25">
      <c r="A6" s="2" t="str">
        <f>CONCATENATE(MONTH(Tabla13[[#This Row],[Fecha]]),"-",YEAR(Tabla13[[#This Row],[Fecha]]))</f>
        <v>1-1900</v>
      </c>
      <c r="B6" s="1"/>
      <c r="C6" s="5" t="s">
        <v>131</v>
      </c>
      <c r="E6" s="2">
        <v>0</v>
      </c>
      <c r="F6" s="6" t="s">
        <v>18</v>
      </c>
      <c r="G6" s="6" t="s">
        <v>20</v>
      </c>
      <c r="H6" s="6">
        <f>IF(Tabla13[[#This Row],[PAGADO]]="SI",0,Tabla13[[#This Row],[Total]]-0)</f>
        <v>0</v>
      </c>
    </row>
    <row r="7" spans="1:8" x14ac:dyDescent="0.25">
      <c r="A7" s="2" t="str">
        <f>CONCATENATE(MONTH(Tabla13[[#This Row],[Fecha]]),"-",YEAR(Tabla13[[#This Row],[Fecha]]))</f>
        <v>1-1900</v>
      </c>
      <c r="B7" s="1"/>
      <c r="C7" s="5" t="s">
        <v>132</v>
      </c>
      <c r="E7" s="2">
        <v>0</v>
      </c>
      <c r="F7" s="6" t="s">
        <v>18</v>
      </c>
      <c r="G7" s="6" t="s">
        <v>20</v>
      </c>
      <c r="H7" s="6">
        <f>IF(Tabla13[[#This Row],[PAGADO]]="SI",0,Tabla13[[#This Row],[Total]]-0)</f>
        <v>0</v>
      </c>
    </row>
    <row r="8" spans="1:8" x14ac:dyDescent="0.25">
      <c r="A8" s="2" t="str">
        <f>CONCATENATE(MONTH(Tabla13[[#This Row],[Fecha]]),"-",YEAR(Tabla13[[#This Row],[Fecha]]))</f>
        <v>1-1900</v>
      </c>
      <c r="B8" s="1"/>
      <c r="C8" s="5" t="s">
        <v>133</v>
      </c>
      <c r="E8" s="2">
        <v>0</v>
      </c>
      <c r="F8" s="6" t="s">
        <v>18</v>
      </c>
      <c r="G8" s="6" t="s">
        <v>20</v>
      </c>
      <c r="H8" s="6">
        <f>IF(Tabla13[[#This Row],[PAGADO]]="SI",0,Tabla13[[#This Row],[Total]]-0)</f>
        <v>0</v>
      </c>
    </row>
    <row r="9" spans="1:8" x14ac:dyDescent="0.25">
      <c r="A9" s="2" t="str">
        <f>CONCATENATE(MONTH(Tabla13[[#This Row],[Fecha]]),"-",YEAR(Tabla13[[#This Row],[Fecha]]))</f>
        <v>1-1900</v>
      </c>
      <c r="B9" s="1"/>
      <c r="C9" s="5" t="s">
        <v>134</v>
      </c>
      <c r="E9" s="2">
        <v>0</v>
      </c>
      <c r="F9" s="6" t="s">
        <v>18</v>
      </c>
      <c r="G9" s="6" t="s">
        <v>19</v>
      </c>
      <c r="H9" s="6">
        <f>IF(Tabla13[[#This Row],[PAGADO]]="SI",0,Tabla13[[#This Row],[Total]]-0)</f>
        <v>0</v>
      </c>
    </row>
    <row r="10" spans="1:8" x14ac:dyDescent="0.25">
      <c r="A10" s="2" t="str">
        <f>CONCATENATE(MONTH(Tabla13[[#This Row],[Fecha]]),"-",YEAR(Tabla13[[#This Row],[Fecha]]))</f>
        <v>1-1900</v>
      </c>
      <c r="B10" s="1"/>
      <c r="C10" s="5" t="s">
        <v>135</v>
      </c>
      <c r="E10" s="2">
        <v>0</v>
      </c>
      <c r="F10" s="6" t="s">
        <v>18</v>
      </c>
      <c r="G10" s="6" t="s">
        <v>20</v>
      </c>
      <c r="H10" s="6">
        <f>IF(Tabla13[[#This Row],[PAGADO]]="SI",0,Tabla13[[#This Row],[Total]]-0)</f>
        <v>0</v>
      </c>
    </row>
    <row r="11" spans="1:8" x14ac:dyDescent="0.25">
      <c r="A11" s="2" t="str">
        <f>CONCATENATE(MONTH(Tabla13[[#This Row],[Fecha]]),"-",YEAR(Tabla13[[#This Row],[Fecha]]))</f>
        <v>1-1900</v>
      </c>
      <c r="B11" s="1"/>
      <c r="C11" s="5" t="s">
        <v>136</v>
      </c>
      <c r="E11" s="2">
        <v>0</v>
      </c>
      <c r="F11" s="6" t="s">
        <v>18</v>
      </c>
      <c r="G11" s="6" t="s">
        <v>20</v>
      </c>
      <c r="H11" s="6">
        <f>IF(Tabla13[[#This Row],[PAGADO]]="SI",0,Tabla13[[#This Row],[Total]]-0)</f>
        <v>0</v>
      </c>
    </row>
    <row r="12" spans="1:8" x14ac:dyDescent="0.25">
      <c r="A12" s="2" t="str">
        <f>CONCATENATE(MONTH(Tabla13[[#This Row],[Fecha]]),"-",YEAR(Tabla13[[#This Row],[Fecha]]))</f>
        <v>1-1900</v>
      </c>
      <c r="B12" s="1"/>
      <c r="C12" s="5" t="s">
        <v>137</v>
      </c>
      <c r="E12" s="2">
        <v>0</v>
      </c>
      <c r="F12" s="6" t="s">
        <v>18</v>
      </c>
      <c r="G12" s="6" t="s">
        <v>20</v>
      </c>
      <c r="H12" s="6">
        <f>IF(Tabla13[[#This Row],[PAGADO]]="SI",0,Tabla13[[#This Row],[Total]]-0)</f>
        <v>0</v>
      </c>
    </row>
    <row r="13" spans="1:8" x14ac:dyDescent="0.25">
      <c r="A13" s="2" t="str">
        <f>CONCATENATE(MONTH(Tabla13[[#This Row],[Fecha]]),"-",YEAR(Tabla13[[#This Row],[Fecha]]))</f>
        <v>1-1900</v>
      </c>
      <c r="B13" s="1"/>
      <c r="C13" s="5" t="s">
        <v>138</v>
      </c>
      <c r="E13" s="2">
        <v>0</v>
      </c>
      <c r="F13" s="6" t="s">
        <v>18</v>
      </c>
      <c r="G13" s="6" t="s">
        <v>20</v>
      </c>
      <c r="H13" s="6">
        <f>IF(Tabla13[[#This Row],[PAGADO]]="SI",0,Tabla13[[#This Row],[Total]]-0)</f>
        <v>0</v>
      </c>
    </row>
    <row r="14" spans="1:8" x14ac:dyDescent="0.25">
      <c r="A14" s="2" t="str">
        <f>CONCATENATE(MONTH(Tabla13[[#This Row],[Fecha]]),"-",YEAR(Tabla13[[#This Row],[Fecha]]))</f>
        <v>1-1900</v>
      </c>
      <c r="B14" s="1"/>
      <c r="C14" s="5" t="s">
        <v>139</v>
      </c>
      <c r="E14" s="2">
        <v>0</v>
      </c>
      <c r="F14" s="6" t="s">
        <v>18</v>
      </c>
      <c r="G14" s="6" t="s">
        <v>20</v>
      </c>
      <c r="H14" s="6">
        <f>IF(Tabla13[[#This Row],[PAGADO]]="SI",0,Tabla13[[#This Row],[Total]]-0)</f>
        <v>0</v>
      </c>
    </row>
    <row r="15" spans="1:8" x14ac:dyDescent="0.25">
      <c r="A15" s="2" t="str">
        <f>CONCATENATE(MONTH(Tabla13[[#This Row],[Fecha]]),"-",YEAR(Tabla13[[#This Row],[Fecha]]))</f>
        <v>1-1900</v>
      </c>
      <c r="B15" s="1"/>
      <c r="C15" s="5" t="s">
        <v>140</v>
      </c>
      <c r="E15" s="2">
        <v>0</v>
      </c>
      <c r="F15" s="6" t="s">
        <v>18</v>
      </c>
      <c r="G15" s="6" t="s">
        <v>20</v>
      </c>
      <c r="H15" s="6">
        <f>IF(Tabla13[[#This Row],[PAGADO]]="SI",0,Tabla13[[#This Row],[Total]]-0)</f>
        <v>0</v>
      </c>
    </row>
    <row r="16" spans="1:8" x14ac:dyDescent="0.25">
      <c r="A16" s="2" t="str">
        <f>CONCATENATE(MONTH(Tabla13[[#This Row],[Fecha]]),"-",YEAR(Tabla13[[#This Row],[Fecha]]))</f>
        <v>1-1900</v>
      </c>
      <c r="B16" s="1"/>
      <c r="C16" s="5" t="s">
        <v>141</v>
      </c>
      <c r="E16" s="2">
        <v>0</v>
      </c>
      <c r="F16" s="6" t="s">
        <v>18</v>
      </c>
      <c r="G16" s="6" t="s">
        <v>20</v>
      </c>
      <c r="H16" s="6">
        <f>IF(Tabla13[[#This Row],[PAGADO]]="SI",0,Tabla13[[#This Row],[Total]]-0)</f>
        <v>0</v>
      </c>
    </row>
    <row r="17" spans="1:9" x14ac:dyDescent="0.25">
      <c r="A17" s="2" t="str">
        <f>CONCATENATE(MONTH(Tabla13[[#This Row],[Fecha]]),"-",YEAR(Tabla13[[#This Row],[Fecha]]))</f>
        <v>1-1900</v>
      </c>
      <c r="B17" s="1"/>
      <c r="C17" s="5" t="s">
        <v>142</v>
      </c>
      <c r="E17" s="2">
        <v>0</v>
      </c>
      <c r="F17" s="6" t="s">
        <v>18</v>
      </c>
      <c r="G17" s="6" t="s">
        <v>20</v>
      </c>
      <c r="H17" s="6">
        <f>IF(Tabla13[[#This Row],[PAGADO]]="SI",0,Tabla13[[#This Row],[Total]]-0)</f>
        <v>0</v>
      </c>
    </row>
    <row r="18" spans="1:9" x14ac:dyDescent="0.25">
      <c r="A18" s="2" t="str">
        <f>CONCATENATE(MONTH(Tabla13[[#This Row],[Fecha]]),"-",YEAR(Tabla13[[#This Row],[Fecha]]))</f>
        <v>1-1900</v>
      </c>
      <c r="B18" s="1"/>
      <c r="C18" s="5" t="s">
        <v>143</v>
      </c>
      <c r="E18" s="2">
        <v>0</v>
      </c>
      <c r="F18" s="6" t="s">
        <v>18</v>
      </c>
      <c r="G18" s="6" t="s">
        <v>20</v>
      </c>
      <c r="H18" s="6">
        <f>IF(Tabla13[[#This Row],[PAGADO]]="SI",0,Tabla13[[#This Row],[Total]]-0)</f>
        <v>0</v>
      </c>
    </row>
    <row r="19" spans="1:9" x14ac:dyDescent="0.25">
      <c r="A19" s="2" t="str">
        <f>CONCATENATE(MONTH(Tabla13[[#This Row],[Fecha]]),"-",YEAR(Tabla13[[#This Row],[Fecha]]))</f>
        <v>1-1900</v>
      </c>
      <c r="B19" s="1"/>
      <c r="C19" s="5" t="s">
        <v>144</v>
      </c>
      <c r="E19" s="2">
        <v>0</v>
      </c>
      <c r="F19" s="6" t="s">
        <v>18</v>
      </c>
      <c r="G19" s="6" t="s">
        <v>20</v>
      </c>
      <c r="H19" s="6">
        <f>IF(Tabla13[[#This Row],[PAGADO]]="SI",0,Tabla13[[#This Row],[Total]]-0)</f>
        <v>0</v>
      </c>
    </row>
    <row r="20" spans="1:9" x14ac:dyDescent="0.25">
      <c r="A20" s="2" t="str">
        <f>CONCATENATE(MONTH(Tabla13[[#This Row],[Fecha]]),"-",YEAR(Tabla13[[#This Row],[Fecha]]))</f>
        <v>1-1900</v>
      </c>
      <c r="B20" s="1"/>
      <c r="C20" s="5" t="s">
        <v>145</v>
      </c>
      <c r="E20" s="2">
        <v>0</v>
      </c>
      <c r="F20" s="6" t="s">
        <v>18</v>
      </c>
      <c r="G20" s="6" t="s">
        <v>20</v>
      </c>
      <c r="H20" s="6">
        <f>IF(Tabla13[[#This Row],[PAGADO]]="SI",0,Tabla13[[#This Row],[Total]]-0)</f>
        <v>0</v>
      </c>
    </row>
    <row r="21" spans="1:9" x14ac:dyDescent="0.25">
      <c r="A21" s="2" t="str">
        <f>CONCATENATE(MONTH(Tabla13[[#This Row],[Fecha]]),"-",YEAR(Tabla13[[#This Row],[Fecha]]))</f>
        <v>1-1900</v>
      </c>
      <c r="B21" s="1"/>
      <c r="C21" s="5" t="s">
        <v>146</v>
      </c>
      <c r="E21" s="2">
        <v>0</v>
      </c>
      <c r="F21" s="6" t="s">
        <v>18</v>
      </c>
      <c r="G21" s="6" t="s">
        <v>20</v>
      </c>
      <c r="H21" s="6">
        <f>IF(Tabla13[[#This Row],[PAGADO]]="SI",0,Tabla13[[#This Row],[Total]]-0)</f>
        <v>0</v>
      </c>
    </row>
    <row r="22" spans="1:9" x14ac:dyDescent="0.25">
      <c r="A22" s="2" t="str">
        <f>CONCATENATE(MONTH(Tabla13[[#This Row],[Fecha]]),"-",YEAR(Tabla13[[#This Row],[Fecha]]))</f>
        <v>1-1900</v>
      </c>
      <c r="B22" s="1"/>
      <c r="C22" s="5" t="s">
        <v>147</v>
      </c>
      <c r="E22" s="2">
        <v>0</v>
      </c>
      <c r="F22" s="6" t="s">
        <v>18</v>
      </c>
      <c r="G22" s="6" t="s">
        <v>20</v>
      </c>
      <c r="H22" s="6">
        <f>IF(Tabla13[[#This Row],[PAGADO]]="SI",0,Tabla13[[#This Row],[Total]]-0)</f>
        <v>0</v>
      </c>
    </row>
    <row r="23" spans="1:9" x14ac:dyDescent="0.25">
      <c r="A23" s="2" t="str">
        <f>CONCATENATE(MONTH(Tabla13[[#This Row],[Fecha]]),"-",YEAR(Tabla13[[#This Row],[Fecha]]))</f>
        <v>1-1900</v>
      </c>
      <c r="B23" s="1"/>
      <c r="C23" s="5" t="s">
        <v>148</v>
      </c>
      <c r="E23" s="2">
        <v>0</v>
      </c>
      <c r="F23" s="6" t="s">
        <v>18</v>
      </c>
      <c r="G23" s="6" t="s">
        <v>20</v>
      </c>
      <c r="H23" s="6">
        <f>IF(Tabla13[[#This Row],[PAGADO]]="SI",0,Tabla13[[#This Row],[Total]]-0)</f>
        <v>0</v>
      </c>
    </row>
    <row r="24" spans="1:9" x14ac:dyDescent="0.25">
      <c r="A24" s="2" t="str">
        <f>CONCATENATE(MONTH(Tabla13[[#This Row],[Fecha]]),"-",YEAR(Tabla13[[#This Row],[Fecha]]))</f>
        <v>1-1900</v>
      </c>
      <c r="B24" s="1"/>
      <c r="C24" s="5" t="s">
        <v>149</v>
      </c>
      <c r="E24" s="2">
        <v>0</v>
      </c>
      <c r="F24" s="6" t="s">
        <v>18</v>
      </c>
      <c r="G24" s="6" t="s">
        <v>20</v>
      </c>
      <c r="H24" s="6">
        <f>IF(Tabla13[[#This Row],[PAGADO]]="SI",0,Tabla13[[#This Row],[Total]]-0)</f>
        <v>0</v>
      </c>
    </row>
    <row r="25" spans="1:9" x14ac:dyDescent="0.25">
      <c r="A25" s="2" t="str">
        <f>CONCATENATE(MONTH(Tabla13[[#This Row],[Fecha]]),"-",YEAR(Tabla13[[#This Row],[Fecha]]))</f>
        <v>1-1900</v>
      </c>
      <c r="B25" s="1"/>
      <c r="C25" s="5" t="s">
        <v>150</v>
      </c>
      <c r="E25" s="2">
        <v>0</v>
      </c>
      <c r="F25" s="6" t="s">
        <v>18</v>
      </c>
      <c r="G25" s="6" t="s">
        <v>20</v>
      </c>
      <c r="H25" s="6">
        <f>IF(Tabla13[[#This Row],[PAGADO]]="SI",0,Tabla13[[#This Row],[Total]]-0)</f>
        <v>0</v>
      </c>
    </row>
    <row r="26" spans="1:9" x14ac:dyDescent="0.25">
      <c r="A26" s="2" t="str">
        <f>CONCATENATE(MONTH(Tabla13[[#This Row],[Fecha]]),"-",YEAR(Tabla13[[#This Row],[Fecha]]))</f>
        <v>1-1900</v>
      </c>
      <c r="B26" s="1"/>
      <c r="C26" s="5" t="s">
        <v>151</v>
      </c>
      <c r="E26" s="2">
        <v>0</v>
      </c>
      <c r="F26" s="6" t="s">
        <v>18</v>
      </c>
      <c r="G26" s="6" t="s">
        <v>20</v>
      </c>
      <c r="H26" s="6">
        <f>IF(Tabla13[[#This Row],[PAGADO]]="SI",0,Tabla13[[#This Row],[Total]]-0)</f>
        <v>0</v>
      </c>
    </row>
    <row r="27" spans="1:9" x14ac:dyDescent="0.25">
      <c r="A27" s="2" t="str">
        <f>CONCATENATE(MONTH(Tabla13[[#This Row],[Fecha]]),"-",YEAR(Tabla13[[#This Row],[Fecha]]))</f>
        <v>1-1900</v>
      </c>
      <c r="B27" s="1"/>
      <c r="C27" s="5" t="s">
        <v>152</v>
      </c>
      <c r="E27" s="2">
        <v>0</v>
      </c>
      <c r="F27" s="6" t="s">
        <v>18</v>
      </c>
      <c r="G27" s="6" t="s">
        <v>20</v>
      </c>
      <c r="H27" s="6">
        <f>IF(Tabla13[[#This Row],[PAGADO]]="SI",0,Tabla13[[#This Row],[Total]]-0)</f>
        <v>0</v>
      </c>
    </row>
    <row r="28" spans="1:9" x14ac:dyDescent="0.25">
      <c r="A28" s="2" t="str">
        <f>CONCATENATE(MONTH(Tabla13[[#This Row],[Fecha]]),"-",YEAR(Tabla13[[#This Row],[Fecha]]))</f>
        <v>1-1900</v>
      </c>
      <c r="B28" s="1"/>
      <c r="C28" s="5" t="s">
        <v>153</v>
      </c>
      <c r="E28" s="2">
        <v>0</v>
      </c>
      <c r="F28" s="6" t="s">
        <v>18</v>
      </c>
      <c r="G28" s="6" t="s">
        <v>20</v>
      </c>
      <c r="H28" s="6">
        <f>IF(Tabla13[[#This Row],[PAGADO]]="SI",0,Tabla13[[#This Row],[Total]]-0)</f>
        <v>0</v>
      </c>
      <c r="I28" s="39"/>
    </row>
    <row r="29" spans="1:9" x14ac:dyDescent="0.25">
      <c r="A29" s="2" t="str">
        <f>CONCATENATE(MONTH(Tabla13[[#This Row],[Fecha]]),"-",YEAR(Tabla13[[#This Row],[Fecha]]))</f>
        <v>1-1900</v>
      </c>
      <c r="B29" s="1"/>
      <c r="C29" s="5" t="s">
        <v>154</v>
      </c>
      <c r="E29" s="2">
        <v>0</v>
      </c>
      <c r="F29" s="6" t="s">
        <v>18</v>
      </c>
      <c r="G29" s="6" t="s">
        <v>20</v>
      </c>
      <c r="H29" s="6">
        <f>IF(Tabla13[[#This Row],[PAGADO]]="SI",0,Tabla13[[#This Row],[Total]]-0)</f>
        <v>0</v>
      </c>
    </row>
    <row r="30" spans="1:9" x14ac:dyDescent="0.25">
      <c r="A30" s="2" t="str">
        <f>CONCATENATE(MONTH(Tabla13[[#This Row],[Fecha]]),"-",YEAR(Tabla13[[#This Row],[Fecha]]))</f>
        <v>1-1900</v>
      </c>
      <c r="B30" s="1"/>
      <c r="C30" s="5" t="s">
        <v>155</v>
      </c>
      <c r="E30" s="2">
        <v>0</v>
      </c>
      <c r="F30" s="6" t="s">
        <v>18</v>
      </c>
      <c r="G30" s="6" t="s">
        <v>20</v>
      </c>
      <c r="H30" s="6">
        <f>IF(Tabla13[[#This Row],[PAGADO]]="SI",0,Tabla13[[#This Row],[Total]]-0)</f>
        <v>0</v>
      </c>
    </row>
    <row r="31" spans="1:9" x14ac:dyDescent="0.25">
      <c r="A31" s="2" t="str">
        <f>CONCATENATE(MONTH(Tabla13[[#This Row],[Fecha]]),"-",YEAR(Tabla13[[#This Row],[Fecha]]))</f>
        <v>1-1900</v>
      </c>
      <c r="B31" s="1"/>
      <c r="C31" s="5" t="s">
        <v>156</v>
      </c>
      <c r="E31" s="2">
        <v>0</v>
      </c>
      <c r="F31" s="6" t="s">
        <v>18</v>
      </c>
      <c r="G31" s="6" t="s">
        <v>20</v>
      </c>
      <c r="H31" s="6">
        <f>IF(Tabla13[[#This Row],[PAGADO]]="SI",0,Tabla13[[#This Row],[Total]]-0)</f>
        <v>0</v>
      </c>
    </row>
    <row r="32" spans="1:9" x14ac:dyDescent="0.25">
      <c r="A32" s="2" t="str">
        <f>CONCATENATE(MONTH(Tabla13[[#This Row],[Fecha]]),"-",YEAR(Tabla13[[#This Row],[Fecha]]))</f>
        <v>1-1900</v>
      </c>
      <c r="B32" s="1"/>
      <c r="C32" s="5" t="s">
        <v>157</v>
      </c>
      <c r="E32" s="2">
        <v>0</v>
      </c>
      <c r="F32" s="6" t="s">
        <v>18</v>
      </c>
      <c r="G32" s="6" t="s">
        <v>19</v>
      </c>
      <c r="H32" s="6">
        <f>IF(Tabla13[[#This Row],[PAGADO]]="SI",0,Tabla13[[#This Row],[Total]]-0)</f>
        <v>0</v>
      </c>
    </row>
    <row r="33" spans="1:8" x14ac:dyDescent="0.25">
      <c r="A33" s="2" t="str">
        <f>CONCATENATE(MONTH(Tabla13[[#This Row],[Fecha]]),"-",YEAR(Tabla13[[#This Row],[Fecha]]))</f>
        <v>1-1900</v>
      </c>
      <c r="B33" s="1"/>
      <c r="C33" s="5" t="s">
        <v>158</v>
      </c>
      <c r="E33" s="2">
        <v>0</v>
      </c>
      <c r="F33" s="6" t="s">
        <v>18</v>
      </c>
      <c r="G33" s="6" t="s">
        <v>19</v>
      </c>
      <c r="H33" s="6">
        <f>IF(Tabla13[[#This Row],[PAGADO]]="SI",0,Tabla13[[#This Row],[Total]]-0)</f>
        <v>0</v>
      </c>
    </row>
    <row r="34" spans="1:8" x14ac:dyDescent="0.25">
      <c r="A34" s="2" t="str">
        <f>CONCATENATE(MONTH(Tabla13[[#This Row],[Fecha]]),"-",YEAR(Tabla13[[#This Row],[Fecha]]))</f>
        <v>1-1900</v>
      </c>
      <c r="B34" s="1"/>
      <c r="C34" s="5" t="s">
        <v>159</v>
      </c>
      <c r="E34" s="2">
        <v>0</v>
      </c>
      <c r="F34" s="6" t="s">
        <v>18</v>
      </c>
      <c r="G34" s="6" t="s">
        <v>19</v>
      </c>
      <c r="H34" s="6">
        <f>IF(Tabla13[[#This Row],[PAGADO]]="SI",0,Tabla13[[#This Row],[Total]]-0)</f>
        <v>0</v>
      </c>
    </row>
    <row r="35" spans="1:8" x14ac:dyDescent="0.25">
      <c r="A35" s="2" t="str">
        <f>CONCATENATE(MONTH(Tabla13[[#This Row],[Fecha]]),"-",YEAR(Tabla13[[#This Row],[Fecha]]))</f>
        <v>1-1900</v>
      </c>
      <c r="B35" s="1"/>
      <c r="C35" s="5" t="s">
        <v>160</v>
      </c>
      <c r="E35" s="2">
        <v>0</v>
      </c>
      <c r="F35" s="6" t="s">
        <v>18</v>
      </c>
      <c r="G35" s="6" t="s">
        <v>19</v>
      </c>
      <c r="H35" s="6">
        <f>IF(Tabla13[[#This Row],[PAGADO]]="SI",0,Tabla13[[#This Row],[Total]]-0)</f>
        <v>0</v>
      </c>
    </row>
    <row r="36" spans="1:8" x14ac:dyDescent="0.25">
      <c r="A36" s="2" t="str">
        <f>CONCATENATE(MONTH(Tabla13[[#This Row],[Fecha]]),"-",YEAR(Tabla13[[#This Row],[Fecha]]))</f>
        <v>1-1900</v>
      </c>
      <c r="B36" s="1"/>
      <c r="C36" s="5" t="s">
        <v>161</v>
      </c>
      <c r="E36" s="2">
        <v>0</v>
      </c>
      <c r="F36" s="6" t="s">
        <v>18</v>
      </c>
      <c r="G36" s="6" t="s">
        <v>19</v>
      </c>
      <c r="H36" s="6">
        <f>IF(Tabla13[[#This Row],[PAGADO]]="SI",0,Tabla13[[#This Row],[Total]]-0)</f>
        <v>0</v>
      </c>
    </row>
    <row r="37" spans="1:8" x14ac:dyDescent="0.25">
      <c r="A37" s="2" t="str">
        <f>CONCATENATE(MONTH(Tabla13[[#This Row],[Fecha]]),"-",YEAR(Tabla13[[#This Row],[Fecha]]))</f>
        <v>1-1900</v>
      </c>
      <c r="B37" s="1"/>
      <c r="C37" s="5" t="s">
        <v>162</v>
      </c>
      <c r="E37" s="2">
        <v>0</v>
      </c>
      <c r="F37" s="6" t="s">
        <v>18</v>
      </c>
      <c r="G37" s="6" t="s">
        <v>19</v>
      </c>
      <c r="H37" s="6">
        <f>IF(Tabla13[[#This Row],[PAGADO]]="SI",0,Tabla13[[#This Row],[Total]]-0)</f>
        <v>0</v>
      </c>
    </row>
    <row r="38" spans="1:8" x14ac:dyDescent="0.25">
      <c r="A38" s="2" t="str">
        <f>CONCATENATE(MONTH(Tabla13[[#This Row],[Fecha]]),"-",YEAR(Tabla13[[#This Row],[Fecha]]))</f>
        <v>1-1900</v>
      </c>
      <c r="B38" s="1"/>
      <c r="C38" s="5" t="s">
        <v>163</v>
      </c>
      <c r="E38" s="2">
        <v>0</v>
      </c>
      <c r="F38" s="6" t="s">
        <v>18</v>
      </c>
      <c r="G38" s="6" t="s">
        <v>19</v>
      </c>
      <c r="H38" s="6">
        <f>IF(Tabla13[[#This Row],[PAGADO]]="SI",0,Tabla13[[#This Row],[Total]]-0)</f>
        <v>0</v>
      </c>
    </row>
    <row r="39" spans="1:8" x14ac:dyDescent="0.25">
      <c r="A39" s="2" t="str">
        <f>CONCATENATE(MONTH(Tabla13[[#This Row],[Fecha]]),"-",YEAR(Tabla13[[#This Row],[Fecha]]))</f>
        <v>1-1900</v>
      </c>
      <c r="B39" s="1"/>
      <c r="C39" s="5" t="s">
        <v>164</v>
      </c>
      <c r="E39" s="2">
        <v>0</v>
      </c>
      <c r="F39" s="6" t="s">
        <v>18</v>
      </c>
      <c r="G39" s="6" t="s">
        <v>19</v>
      </c>
      <c r="H39" s="6">
        <f>IF(Tabla13[[#This Row],[PAGADO]]="SI",0,Tabla13[[#This Row],[Total]]-0)</f>
        <v>0</v>
      </c>
    </row>
    <row r="40" spans="1:8" x14ac:dyDescent="0.25">
      <c r="A40" s="2" t="str">
        <f>CONCATENATE(MONTH(Tabla13[[#This Row],[Fecha]]),"-",YEAR(Tabla13[[#This Row],[Fecha]]))</f>
        <v>1-1900</v>
      </c>
      <c r="B40" s="1"/>
      <c r="C40" s="5" t="s">
        <v>165</v>
      </c>
      <c r="E40" s="2">
        <v>0</v>
      </c>
      <c r="F40" s="6" t="s">
        <v>18</v>
      </c>
      <c r="G40" s="6" t="s">
        <v>19</v>
      </c>
      <c r="H40" s="6">
        <f>IF(Tabla13[[#This Row],[PAGADO]]="SI",0,Tabla13[[#This Row],[Total]]-0)</f>
        <v>0</v>
      </c>
    </row>
    <row r="41" spans="1:8" x14ac:dyDescent="0.25">
      <c r="A41" s="2" t="str">
        <f>CONCATENATE(MONTH(Tabla13[[#This Row],[Fecha]]),"-",YEAR(Tabla13[[#This Row],[Fecha]]))</f>
        <v>1-1900</v>
      </c>
      <c r="B41" s="1"/>
      <c r="C41" s="5" t="s">
        <v>166</v>
      </c>
      <c r="E41" s="2">
        <v>0</v>
      </c>
      <c r="F41" s="6" t="s">
        <v>18</v>
      </c>
      <c r="G41" s="6" t="s">
        <v>19</v>
      </c>
      <c r="H41" s="6">
        <f>IF(Tabla13[[#This Row],[PAGADO]]="SI",0,Tabla13[[#This Row],[Total]]-0)</f>
        <v>0</v>
      </c>
    </row>
    <row r="42" spans="1:8" x14ac:dyDescent="0.25">
      <c r="A42" s="2" t="str">
        <f>CONCATENATE(MONTH(Tabla13[[#This Row],[Fecha]]),"-",YEAR(Tabla13[[#This Row],[Fecha]]))</f>
        <v>1-1900</v>
      </c>
      <c r="B42" s="1"/>
      <c r="C42" s="5" t="s">
        <v>167</v>
      </c>
      <c r="E42" s="2">
        <v>0</v>
      </c>
      <c r="F42" s="6" t="s">
        <v>18</v>
      </c>
      <c r="G42" s="6" t="s">
        <v>19</v>
      </c>
      <c r="H42" s="6">
        <f>IF(Tabla13[[#This Row],[PAGADO]]="SI",0,Tabla13[[#This Row],[Total]]-0)</f>
        <v>0</v>
      </c>
    </row>
    <row r="43" spans="1:8" x14ac:dyDescent="0.25">
      <c r="A43" s="2" t="str">
        <f>CONCATENATE(MONTH(Tabla13[[#This Row],[Fecha]]),"-",YEAR(Tabla13[[#This Row],[Fecha]]))</f>
        <v>1-1900</v>
      </c>
      <c r="B43" s="1"/>
      <c r="C43" s="5" t="s">
        <v>168</v>
      </c>
      <c r="E43" s="2">
        <v>0</v>
      </c>
      <c r="F43" s="6" t="s">
        <v>18</v>
      </c>
      <c r="G43" s="6" t="s">
        <v>19</v>
      </c>
      <c r="H43" s="6">
        <f>IF(Tabla13[[#This Row],[PAGADO]]="SI",0,Tabla13[[#This Row],[Total]]-0)</f>
        <v>0</v>
      </c>
    </row>
    <row r="44" spans="1:8" x14ac:dyDescent="0.25">
      <c r="A44" s="2" t="str">
        <f>CONCATENATE(MONTH(Tabla13[[#This Row],[Fecha]]),"-",YEAR(Tabla13[[#This Row],[Fecha]]))</f>
        <v>1-1900</v>
      </c>
      <c r="B44" s="1"/>
      <c r="C44" s="5" t="s">
        <v>169</v>
      </c>
      <c r="E44" s="2">
        <v>0</v>
      </c>
      <c r="F44" s="6" t="s">
        <v>18</v>
      </c>
      <c r="G44" s="6" t="s">
        <v>19</v>
      </c>
      <c r="H44" s="6">
        <f>IF(Tabla13[[#This Row],[PAGADO]]="SI",0,Tabla13[[#This Row],[Total]]-0)</f>
        <v>0</v>
      </c>
    </row>
    <row r="45" spans="1:8" x14ac:dyDescent="0.25">
      <c r="A45" s="2" t="str">
        <f>CONCATENATE(MONTH(Tabla13[[#This Row],[Fecha]]),"-",YEAR(Tabla13[[#This Row],[Fecha]]))</f>
        <v>1-1900</v>
      </c>
      <c r="B45" s="1"/>
      <c r="C45" s="5" t="s">
        <v>170</v>
      </c>
      <c r="E45" s="2">
        <v>0</v>
      </c>
      <c r="F45" s="6" t="s">
        <v>18</v>
      </c>
      <c r="G45" s="6" t="s">
        <v>19</v>
      </c>
      <c r="H45" s="6">
        <f>IF(Tabla13[[#This Row],[PAGADO]]="SI",0,Tabla13[[#This Row],[Total]]-0)</f>
        <v>0</v>
      </c>
    </row>
    <row r="46" spans="1:8" x14ac:dyDescent="0.25">
      <c r="A46" s="2" t="str">
        <f>CONCATENATE(MONTH(Tabla13[[#This Row],[Fecha]]),"-",YEAR(Tabla13[[#This Row],[Fecha]]))</f>
        <v>1-1900</v>
      </c>
      <c r="B46" s="1"/>
      <c r="C46" s="5" t="s">
        <v>171</v>
      </c>
      <c r="E46" s="2">
        <v>0</v>
      </c>
      <c r="F46" s="6" t="s">
        <v>18</v>
      </c>
      <c r="G46" s="6" t="s">
        <v>19</v>
      </c>
      <c r="H46" s="6">
        <f>IF(Tabla13[[#This Row],[PAGADO]]="SI",0,Tabla13[[#This Row],[Total]]-0)</f>
        <v>0</v>
      </c>
    </row>
    <row r="47" spans="1:8" x14ac:dyDescent="0.25">
      <c r="A47" s="2" t="str">
        <f>CONCATENATE(MONTH(Tabla13[[#This Row],[Fecha]]),"-",YEAR(Tabla13[[#This Row],[Fecha]]))</f>
        <v>1-1900</v>
      </c>
      <c r="B47" s="1"/>
      <c r="C47" s="5" t="s">
        <v>172</v>
      </c>
      <c r="E47" s="2">
        <v>0</v>
      </c>
      <c r="F47" s="6" t="s">
        <v>18</v>
      </c>
      <c r="G47" s="6" t="s">
        <v>19</v>
      </c>
      <c r="H47" s="6">
        <f>IF(Tabla13[[#This Row],[PAGADO]]="SI",0,Tabla13[[#This Row],[Total]]-0)</f>
        <v>0</v>
      </c>
    </row>
    <row r="48" spans="1:8" x14ac:dyDescent="0.25">
      <c r="A48" s="2" t="str">
        <f>CONCATENATE(MONTH(Tabla13[[#This Row],[Fecha]]),"-",YEAR(Tabla13[[#This Row],[Fecha]]))</f>
        <v>1-1900</v>
      </c>
      <c r="B48" s="1"/>
      <c r="C48" s="5" t="s">
        <v>173</v>
      </c>
      <c r="E48" s="2">
        <v>0</v>
      </c>
      <c r="F48" s="6" t="s">
        <v>18</v>
      </c>
      <c r="G48" s="6" t="s">
        <v>19</v>
      </c>
      <c r="H48" s="6">
        <f>IF(Tabla13[[#This Row],[PAGADO]]="SI",0,Tabla13[[#This Row],[Total]]-0)</f>
        <v>0</v>
      </c>
    </row>
    <row r="49" spans="1:8" x14ac:dyDescent="0.25">
      <c r="A49" s="2" t="str">
        <f>CONCATENATE(MONTH(Tabla13[[#This Row],[Fecha]]),"-",YEAR(Tabla13[[#This Row],[Fecha]]))</f>
        <v>1-1900</v>
      </c>
      <c r="B49" s="1"/>
      <c r="C49" s="5" t="s">
        <v>174</v>
      </c>
      <c r="E49" s="2">
        <v>0</v>
      </c>
      <c r="F49" s="6" t="s">
        <v>18</v>
      </c>
      <c r="G49" s="6" t="s">
        <v>19</v>
      </c>
      <c r="H49" s="6">
        <f>IF(Tabla13[[#This Row],[PAGADO]]="SI",0,Tabla13[[#This Row],[Total]]-0)</f>
        <v>0</v>
      </c>
    </row>
    <row r="50" spans="1:8" x14ac:dyDescent="0.25">
      <c r="A50" s="2" t="str">
        <f>CONCATENATE(MONTH(Tabla13[[#This Row],[Fecha]]),"-",YEAR(Tabla13[[#This Row],[Fecha]]))</f>
        <v>1-1900</v>
      </c>
      <c r="B50" s="1"/>
      <c r="C50" s="5" t="s">
        <v>175</v>
      </c>
      <c r="E50" s="2">
        <v>0</v>
      </c>
      <c r="F50" s="6" t="s">
        <v>18</v>
      </c>
      <c r="G50" s="6" t="s">
        <v>19</v>
      </c>
      <c r="H50" s="6">
        <f>IF(Tabla13[[#This Row],[PAGADO]]="SI",0,Tabla13[[#This Row],[Total]]-0)</f>
        <v>0</v>
      </c>
    </row>
    <row r="51" spans="1:8" x14ac:dyDescent="0.25">
      <c r="A51" s="2" t="str">
        <f>CONCATENATE(MONTH(Tabla13[[#This Row],[Fecha]]),"-",YEAR(Tabla13[[#This Row],[Fecha]]))</f>
        <v>1-1900</v>
      </c>
      <c r="B51" s="1"/>
      <c r="C51" s="5" t="s">
        <v>176</v>
      </c>
      <c r="E51" s="2">
        <v>0</v>
      </c>
      <c r="F51" s="6" t="s">
        <v>18</v>
      </c>
      <c r="G51" s="6" t="s">
        <v>19</v>
      </c>
      <c r="H51" s="6">
        <f>IF(Tabla13[[#This Row],[PAGADO]]="SI",0,Tabla13[[#This Row],[Total]]-0)</f>
        <v>0</v>
      </c>
    </row>
    <row r="52" spans="1:8" x14ac:dyDescent="0.25">
      <c r="A52" s="2" t="str">
        <f>CONCATENATE(MONTH(Tabla13[[#This Row],[Fecha]]),"-",YEAR(Tabla13[[#This Row],[Fecha]]))</f>
        <v>1-1900</v>
      </c>
      <c r="B52" s="1"/>
      <c r="C52" s="5" t="s">
        <v>177</v>
      </c>
      <c r="E52" s="2">
        <v>0</v>
      </c>
      <c r="F52" s="6" t="s">
        <v>18</v>
      </c>
      <c r="G52" s="6" t="s">
        <v>19</v>
      </c>
      <c r="H52" s="6">
        <f>IF(Tabla13[[#This Row],[PAGADO]]="SI",0,Tabla13[[#This Row],[Total]]-0)</f>
        <v>0</v>
      </c>
    </row>
    <row r="53" spans="1:8" x14ac:dyDescent="0.25">
      <c r="A53" s="2" t="str">
        <f>CONCATENATE(MONTH(Tabla13[[#This Row],[Fecha]]),"-",YEAR(Tabla13[[#This Row],[Fecha]]))</f>
        <v>1-1900</v>
      </c>
      <c r="B53" s="1"/>
      <c r="C53" s="5" t="s">
        <v>178</v>
      </c>
      <c r="E53" s="2">
        <v>0</v>
      </c>
      <c r="F53" s="6" t="s">
        <v>18</v>
      </c>
      <c r="G53" s="6" t="s">
        <v>19</v>
      </c>
      <c r="H53" s="6">
        <f>IF(Tabla13[[#This Row],[PAGADO]]="SI",0,Tabla13[[#This Row],[Total]]-0)</f>
        <v>0</v>
      </c>
    </row>
    <row r="54" spans="1:8" x14ac:dyDescent="0.25">
      <c r="A54" s="2" t="str">
        <f>CONCATENATE(MONTH(Tabla13[[#This Row],[Fecha]]),"-",YEAR(Tabla13[[#This Row],[Fecha]]))</f>
        <v>1-1900</v>
      </c>
      <c r="B54" s="1"/>
      <c r="C54" s="5" t="s">
        <v>179</v>
      </c>
      <c r="E54" s="2">
        <v>0</v>
      </c>
      <c r="F54" s="6" t="s">
        <v>18</v>
      </c>
      <c r="G54" s="6" t="s">
        <v>19</v>
      </c>
      <c r="H54" s="6">
        <f>IF(Tabla13[[#This Row],[PAGADO]]="SI",0,Tabla13[[#This Row],[Total]]-0)</f>
        <v>0</v>
      </c>
    </row>
    <row r="55" spans="1:8" x14ac:dyDescent="0.25">
      <c r="A55" s="2" t="str">
        <f>CONCATENATE(MONTH(Tabla13[[#This Row],[Fecha]]),"-",YEAR(Tabla13[[#This Row],[Fecha]]))</f>
        <v>1-1900</v>
      </c>
      <c r="B55" s="1"/>
      <c r="C55" s="5" t="s">
        <v>180</v>
      </c>
      <c r="E55" s="2">
        <v>0</v>
      </c>
      <c r="F55" s="6" t="s">
        <v>18</v>
      </c>
      <c r="G55" s="6" t="s">
        <v>19</v>
      </c>
      <c r="H55" s="6">
        <f>IF(Tabla13[[#This Row],[PAGADO]]="SI",0,Tabla13[[#This Row],[Total]]-0)</f>
        <v>0</v>
      </c>
    </row>
    <row r="56" spans="1:8" x14ac:dyDescent="0.25">
      <c r="A56" s="2" t="str">
        <f>CONCATENATE(MONTH(Tabla13[[#This Row],[Fecha]]),"-",YEAR(Tabla13[[#This Row],[Fecha]]))</f>
        <v>1-1900</v>
      </c>
      <c r="B56" s="1"/>
      <c r="C56" s="5" t="s">
        <v>181</v>
      </c>
      <c r="E56" s="2">
        <v>0</v>
      </c>
      <c r="F56" s="6" t="s">
        <v>18</v>
      </c>
      <c r="G56" s="6" t="s">
        <v>19</v>
      </c>
      <c r="H56" s="6">
        <f>IF(Tabla13[[#This Row],[PAGADO]]="SI",0,Tabla13[[#This Row],[Total]]-0)</f>
        <v>0</v>
      </c>
    </row>
    <row r="57" spans="1:8" x14ac:dyDescent="0.25">
      <c r="A57" s="2" t="str">
        <f>CONCATENATE(MONTH(Tabla13[[#This Row],[Fecha]]),"-",YEAR(Tabla13[[#This Row],[Fecha]]))</f>
        <v>1-1900</v>
      </c>
      <c r="B57" s="1"/>
      <c r="C57" s="5" t="s">
        <v>182</v>
      </c>
      <c r="E57" s="2">
        <v>0</v>
      </c>
      <c r="F57" s="6" t="s">
        <v>18</v>
      </c>
      <c r="G57" s="6" t="s">
        <v>19</v>
      </c>
      <c r="H57" s="6">
        <f>IF(Tabla13[[#This Row],[PAGADO]]="SI",0,Tabla13[[#This Row],[Total]]-0)</f>
        <v>0</v>
      </c>
    </row>
    <row r="58" spans="1:8" x14ac:dyDescent="0.25">
      <c r="A58" s="2" t="str">
        <f>CONCATENATE(MONTH(Tabla13[[#This Row],[Fecha]]),"-",YEAR(Tabla13[[#This Row],[Fecha]]))</f>
        <v>1-1900</v>
      </c>
      <c r="B58" s="1"/>
      <c r="C58" s="5" t="s">
        <v>183</v>
      </c>
      <c r="E58" s="2">
        <v>0</v>
      </c>
      <c r="F58" s="6" t="s">
        <v>18</v>
      </c>
      <c r="G58" s="6" t="s">
        <v>19</v>
      </c>
      <c r="H58" s="6">
        <f>IF(Tabla13[[#This Row],[PAGADO]]="SI",0,Tabla13[[#This Row],[Total]]-0)</f>
        <v>0</v>
      </c>
    </row>
    <row r="59" spans="1:8" x14ac:dyDescent="0.25">
      <c r="A59" s="2" t="str">
        <f>CONCATENATE(MONTH(Tabla13[[#This Row],[Fecha]]),"-",YEAR(Tabla13[[#This Row],[Fecha]]))</f>
        <v>1-1900</v>
      </c>
      <c r="B59" s="1"/>
      <c r="C59" s="5" t="s">
        <v>184</v>
      </c>
      <c r="E59" s="2">
        <v>0</v>
      </c>
      <c r="F59" s="6" t="s">
        <v>18</v>
      </c>
      <c r="G59" s="6" t="s">
        <v>19</v>
      </c>
      <c r="H59" s="6">
        <f>IF(Tabla13[[#This Row],[PAGADO]]="SI",0,Tabla13[[#This Row],[Total]]-0)</f>
        <v>0</v>
      </c>
    </row>
    <row r="60" spans="1:8" x14ac:dyDescent="0.25">
      <c r="A60" s="2" t="str">
        <f>CONCATENATE(MONTH(Tabla13[[#This Row],[Fecha]]),"-",YEAR(Tabla13[[#This Row],[Fecha]]))</f>
        <v>1-1900</v>
      </c>
      <c r="B60" s="1"/>
      <c r="C60" s="5" t="s">
        <v>185</v>
      </c>
      <c r="E60" s="2">
        <v>0</v>
      </c>
      <c r="F60" s="6" t="s">
        <v>18</v>
      </c>
      <c r="G60" s="6" t="s">
        <v>19</v>
      </c>
      <c r="H60" s="6">
        <f>IF(Tabla13[[#This Row],[PAGADO]]="SI",0,Tabla13[[#This Row],[Total]]-0)</f>
        <v>0</v>
      </c>
    </row>
    <row r="61" spans="1:8" x14ac:dyDescent="0.25">
      <c r="A61" s="2" t="str">
        <f>CONCATENATE(MONTH(Tabla13[[#This Row],[Fecha]]),"-",YEAR(Tabla13[[#This Row],[Fecha]]))</f>
        <v>1-1900</v>
      </c>
      <c r="B61" s="1"/>
      <c r="C61" s="5" t="s">
        <v>186</v>
      </c>
      <c r="E61" s="2">
        <v>0</v>
      </c>
      <c r="F61" s="6" t="s">
        <v>18</v>
      </c>
      <c r="G61" s="6" t="s">
        <v>19</v>
      </c>
      <c r="H61" s="6">
        <f>IF(Tabla13[[#This Row],[PAGADO]]="SI",0,Tabla13[[#This Row],[Total]]-0)</f>
        <v>0</v>
      </c>
    </row>
    <row r="62" spans="1:8" x14ac:dyDescent="0.25">
      <c r="A62" s="2" t="str">
        <f>CONCATENATE(MONTH(Tabla13[[#This Row],[Fecha]]),"-",YEAR(Tabla13[[#This Row],[Fecha]]))</f>
        <v>1-1900</v>
      </c>
      <c r="B62" s="1"/>
      <c r="C62" s="5" t="s">
        <v>187</v>
      </c>
      <c r="E62" s="2">
        <v>0</v>
      </c>
      <c r="F62" s="6" t="s">
        <v>18</v>
      </c>
      <c r="G62" s="6" t="s">
        <v>19</v>
      </c>
      <c r="H62" s="6">
        <f>IF(Tabla13[[#This Row],[PAGADO]]="SI",0,Tabla13[[#This Row],[Total]]-0)</f>
        <v>0</v>
      </c>
    </row>
    <row r="63" spans="1:8" x14ac:dyDescent="0.25">
      <c r="A63" s="2" t="str">
        <f>CONCATENATE(MONTH(Tabla13[[#This Row],[Fecha]]),"-",YEAR(Tabla13[[#This Row],[Fecha]]))</f>
        <v>1-1900</v>
      </c>
      <c r="B63" s="1"/>
      <c r="C63" s="5" t="s">
        <v>188</v>
      </c>
      <c r="E63" s="2">
        <v>0</v>
      </c>
      <c r="F63" s="6" t="s">
        <v>18</v>
      </c>
      <c r="G63" s="6" t="s">
        <v>19</v>
      </c>
      <c r="H63" s="6">
        <f>IF(Tabla13[[#This Row],[PAGADO]]="SI",0,Tabla13[[#This Row],[Total]]-0)</f>
        <v>0</v>
      </c>
    </row>
    <row r="64" spans="1:8" x14ac:dyDescent="0.25">
      <c r="A64" s="2" t="str">
        <f>CONCATENATE(MONTH(Tabla13[[#This Row],[Fecha]]),"-",YEAR(Tabla13[[#This Row],[Fecha]]))</f>
        <v>1-1900</v>
      </c>
      <c r="B64" s="1"/>
      <c r="C64" s="5" t="s">
        <v>189</v>
      </c>
      <c r="E64" s="2">
        <v>0</v>
      </c>
      <c r="F64" s="6" t="s">
        <v>18</v>
      </c>
      <c r="G64" s="6" t="s">
        <v>19</v>
      </c>
      <c r="H64" s="6">
        <f>IF(Tabla13[[#This Row],[PAGADO]]="SI",0,Tabla13[[#This Row],[Total]]-0)</f>
        <v>0</v>
      </c>
    </row>
    <row r="65" spans="1:8" x14ac:dyDescent="0.25">
      <c r="A65" s="2" t="str">
        <f>CONCATENATE(MONTH(Tabla13[[#This Row],[Fecha]]),"-",YEAR(Tabla13[[#This Row],[Fecha]]))</f>
        <v>1-1900</v>
      </c>
      <c r="B65" s="1"/>
      <c r="C65" s="5" t="s">
        <v>190</v>
      </c>
      <c r="E65" s="2">
        <v>0</v>
      </c>
      <c r="F65" s="6" t="s">
        <v>18</v>
      </c>
      <c r="G65" s="6" t="s">
        <v>19</v>
      </c>
      <c r="H65" s="6">
        <f>IF(Tabla13[[#This Row],[PAGADO]]="SI",0,Tabla13[[#This Row],[Total]]-0)</f>
        <v>0</v>
      </c>
    </row>
    <row r="66" spans="1:8" x14ac:dyDescent="0.25">
      <c r="A66" s="2" t="str">
        <f>CONCATENATE(MONTH(Tabla13[[#This Row],[Fecha]]),"-",YEAR(Tabla13[[#This Row],[Fecha]]))</f>
        <v>1-1900</v>
      </c>
      <c r="B66" s="1"/>
      <c r="C66" s="5" t="s">
        <v>191</v>
      </c>
      <c r="E66" s="2">
        <v>0</v>
      </c>
      <c r="F66" s="6" t="s">
        <v>18</v>
      </c>
      <c r="G66" s="6" t="s">
        <v>19</v>
      </c>
      <c r="H66" s="6">
        <f>IF(Tabla13[[#This Row],[PAGADO]]="SI",0,Tabla13[[#This Row],[Total]]-0)</f>
        <v>0</v>
      </c>
    </row>
    <row r="67" spans="1:8" x14ac:dyDescent="0.25">
      <c r="A67" s="2" t="str">
        <f>CONCATENATE(MONTH(Tabla13[[#This Row],[Fecha]]),"-",YEAR(Tabla13[[#This Row],[Fecha]]))</f>
        <v>1-1900</v>
      </c>
      <c r="B67" s="1"/>
      <c r="C67" s="5" t="s">
        <v>192</v>
      </c>
      <c r="E67" s="2">
        <v>0</v>
      </c>
      <c r="F67" s="6" t="s">
        <v>18</v>
      </c>
      <c r="G67" s="6" t="s">
        <v>19</v>
      </c>
      <c r="H67" s="6">
        <f>IF(Tabla13[[#This Row],[PAGADO]]="SI",0,Tabla13[[#This Row],[Total]]-0)</f>
        <v>0</v>
      </c>
    </row>
    <row r="68" spans="1:8" x14ac:dyDescent="0.25">
      <c r="A68" s="2" t="str">
        <f>CONCATENATE(MONTH(Tabla13[[#This Row],[Fecha]]),"-",YEAR(Tabla13[[#This Row],[Fecha]]))</f>
        <v>1-1900</v>
      </c>
      <c r="B68" s="1"/>
      <c r="C68" s="5" t="s">
        <v>193</v>
      </c>
      <c r="E68" s="2">
        <v>0</v>
      </c>
      <c r="F68" s="6" t="s">
        <v>18</v>
      </c>
      <c r="G68" s="6" t="s">
        <v>19</v>
      </c>
      <c r="H68" s="6">
        <f>IF(Tabla13[[#This Row],[PAGADO]]="SI",0,Tabla13[[#This Row],[Total]]-0)</f>
        <v>0</v>
      </c>
    </row>
    <row r="69" spans="1:8" x14ac:dyDescent="0.25">
      <c r="A69" s="2" t="str">
        <f>CONCATENATE(MONTH(Tabla13[[#This Row],[Fecha]]),"-",YEAR(Tabla13[[#This Row],[Fecha]]))</f>
        <v>1-1900</v>
      </c>
      <c r="B69" s="1"/>
      <c r="C69" s="5" t="s">
        <v>194</v>
      </c>
      <c r="E69" s="2">
        <v>0</v>
      </c>
      <c r="F69" s="6" t="s">
        <v>18</v>
      </c>
      <c r="G69" s="6" t="s">
        <v>19</v>
      </c>
      <c r="H69" s="6">
        <f>IF(Tabla13[[#This Row],[PAGADO]]="SI",0,Tabla13[[#This Row],[Total]]-0)</f>
        <v>0</v>
      </c>
    </row>
    <row r="70" spans="1:8" x14ac:dyDescent="0.25">
      <c r="A70" s="2" t="str">
        <f>CONCATENATE(MONTH(Tabla13[[#This Row],[Fecha]]),"-",YEAR(Tabla13[[#This Row],[Fecha]]))</f>
        <v>1-1900</v>
      </c>
      <c r="B70" s="1"/>
      <c r="C70" s="5" t="s">
        <v>195</v>
      </c>
      <c r="E70" s="2">
        <v>0</v>
      </c>
      <c r="F70" s="6" t="s">
        <v>18</v>
      </c>
      <c r="G70" s="6" t="s">
        <v>19</v>
      </c>
      <c r="H70" s="6">
        <f>IF(Tabla13[[#This Row],[PAGADO]]="SI",0,Tabla13[[#This Row],[Total]]-0)</f>
        <v>0</v>
      </c>
    </row>
    <row r="71" spans="1:8" x14ac:dyDescent="0.25">
      <c r="A71" s="2" t="str">
        <f>CONCATENATE(MONTH(Tabla13[[#This Row],[Fecha]]),"-",YEAR(Tabla13[[#This Row],[Fecha]]))</f>
        <v>1-1900</v>
      </c>
      <c r="B71" s="1"/>
      <c r="C71" s="5" t="s">
        <v>196</v>
      </c>
      <c r="E71" s="2">
        <v>0</v>
      </c>
      <c r="F71" s="6" t="s">
        <v>18</v>
      </c>
      <c r="G71" s="6" t="s">
        <v>19</v>
      </c>
      <c r="H71" s="6">
        <f>IF(Tabla13[[#This Row],[PAGADO]]="SI",0,Tabla13[[#This Row],[Total]]-0)</f>
        <v>0</v>
      </c>
    </row>
    <row r="72" spans="1:8" x14ac:dyDescent="0.25">
      <c r="A72" s="2" t="str">
        <f>CONCATENATE(MONTH(Tabla13[[#This Row],[Fecha]]),"-",YEAR(Tabla13[[#This Row],[Fecha]]))</f>
        <v>1-1900</v>
      </c>
      <c r="B72" s="1"/>
      <c r="C72" s="5" t="s">
        <v>197</v>
      </c>
      <c r="E72" s="2">
        <v>0</v>
      </c>
      <c r="F72" s="6" t="s">
        <v>18</v>
      </c>
      <c r="G72" s="6" t="s">
        <v>19</v>
      </c>
      <c r="H72" s="6">
        <f>IF(Tabla13[[#This Row],[PAGADO]]="SI",0,Tabla13[[#This Row],[Total]]-0)</f>
        <v>0</v>
      </c>
    </row>
    <row r="73" spans="1:8" x14ac:dyDescent="0.25">
      <c r="A73" s="2" t="str">
        <f>CONCATENATE(MONTH(Tabla13[[#This Row],[Fecha]]),"-",YEAR(Tabla13[[#This Row],[Fecha]]))</f>
        <v>1-1900</v>
      </c>
      <c r="B73" s="1"/>
      <c r="C73" s="5" t="s">
        <v>198</v>
      </c>
      <c r="E73" s="2">
        <v>0</v>
      </c>
      <c r="F73" s="6" t="s">
        <v>18</v>
      </c>
      <c r="G73" s="6" t="s">
        <v>19</v>
      </c>
      <c r="H73" s="6">
        <f>IF(Tabla13[[#This Row],[PAGADO]]="SI",0,Tabla13[[#This Row],[Total]]-0)</f>
        <v>0</v>
      </c>
    </row>
    <row r="74" spans="1:8" x14ac:dyDescent="0.25">
      <c r="A74" s="2" t="str">
        <f>CONCATENATE(MONTH(Tabla13[[#This Row],[Fecha]]),"-",YEAR(Tabla13[[#This Row],[Fecha]]))</f>
        <v>1-1900</v>
      </c>
      <c r="B74" s="1"/>
      <c r="C74" s="5" t="s">
        <v>199</v>
      </c>
      <c r="E74" s="2">
        <v>0</v>
      </c>
      <c r="F74" s="6" t="s">
        <v>18</v>
      </c>
      <c r="G74" s="6" t="s">
        <v>19</v>
      </c>
      <c r="H74" s="6">
        <f>IF(Tabla13[[#This Row],[PAGADO]]="SI",0,Tabla13[[#This Row],[Total]]-0)</f>
        <v>0</v>
      </c>
    </row>
    <row r="75" spans="1:8" x14ac:dyDescent="0.25">
      <c r="A75" s="2" t="str">
        <f>CONCATENATE(MONTH(Tabla13[[#This Row],[Fecha]]),"-",YEAR(Tabla13[[#This Row],[Fecha]]))</f>
        <v>1-1900</v>
      </c>
      <c r="B75" s="1"/>
      <c r="C75" s="5" t="s">
        <v>200</v>
      </c>
      <c r="E75" s="2">
        <v>0</v>
      </c>
      <c r="F75" s="6" t="s">
        <v>18</v>
      </c>
      <c r="G75" s="6" t="s">
        <v>19</v>
      </c>
      <c r="H75" s="6">
        <f>IF(Tabla13[[#This Row],[PAGADO]]="SI",0,Tabla13[[#This Row],[Total]]-0)</f>
        <v>0</v>
      </c>
    </row>
    <row r="76" spans="1:8" x14ac:dyDescent="0.25">
      <c r="A76" s="2" t="str">
        <f>CONCATENATE(MONTH(Tabla13[[#This Row],[Fecha]]),"-",YEAR(Tabla13[[#This Row],[Fecha]]))</f>
        <v>1-1900</v>
      </c>
      <c r="B76" s="1"/>
      <c r="C76" s="5" t="s">
        <v>201</v>
      </c>
      <c r="E76" s="2">
        <v>0</v>
      </c>
      <c r="F76" s="6" t="s">
        <v>18</v>
      </c>
      <c r="G76" s="6" t="s">
        <v>19</v>
      </c>
      <c r="H76" s="6">
        <f>IF(Tabla13[[#This Row],[PAGADO]]="SI",0,Tabla13[[#This Row],[Total]]-0)</f>
        <v>0</v>
      </c>
    </row>
    <row r="77" spans="1:8" x14ac:dyDescent="0.25">
      <c r="A77" s="2" t="str">
        <f>CONCATENATE(MONTH(Tabla13[[#This Row],[Fecha]]),"-",YEAR(Tabla13[[#This Row],[Fecha]]))</f>
        <v>1-1900</v>
      </c>
      <c r="B77" s="1"/>
      <c r="C77" s="5" t="s">
        <v>202</v>
      </c>
      <c r="E77" s="2">
        <v>0</v>
      </c>
      <c r="F77" s="6" t="s">
        <v>18</v>
      </c>
      <c r="G77" s="6" t="s">
        <v>19</v>
      </c>
      <c r="H77" s="6">
        <f>IF(Tabla13[[#This Row],[PAGADO]]="SI",0,Tabla13[[#This Row],[Total]]-0)</f>
        <v>0</v>
      </c>
    </row>
    <row r="78" spans="1:8" x14ac:dyDescent="0.25">
      <c r="A78" s="2" t="str">
        <f>CONCATENATE(MONTH(Tabla13[[#This Row],[Fecha]]),"-",YEAR(Tabla13[[#This Row],[Fecha]]))</f>
        <v>1-1900</v>
      </c>
      <c r="B78" s="1"/>
      <c r="C78" s="5" t="s">
        <v>203</v>
      </c>
      <c r="E78" s="2">
        <v>0</v>
      </c>
      <c r="F78" s="6" t="s">
        <v>18</v>
      </c>
      <c r="G78" s="6" t="s">
        <v>19</v>
      </c>
      <c r="H78" s="6">
        <f>IF(Tabla13[[#This Row],[PAGADO]]="SI",0,Tabla13[[#This Row],[Total]]-0)</f>
        <v>0</v>
      </c>
    </row>
    <row r="79" spans="1:8" x14ac:dyDescent="0.25">
      <c r="A79" s="2" t="str">
        <f>CONCATENATE(MONTH(Tabla13[[#This Row],[Fecha]]),"-",YEAR(Tabla13[[#This Row],[Fecha]]))</f>
        <v>1-1900</v>
      </c>
      <c r="B79" s="1"/>
      <c r="C79" s="5" t="s">
        <v>204</v>
      </c>
      <c r="E79" s="2">
        <v>0</v>
      </c>
      <c r="F79" s="6" t="s">
        <v>18</v>
      </c>
      <c r="G79" s="6" t="s">
        <v>19</v>
      </c>
      <c r="H79" s="6">
        <f>IF(Tabla13[[#This Row],[PAGADO]]="SI",0,Tabla13[[#This Row],[Total]]-0)</f>
        <v>0</v>
      </c>
    </row>
    <row r="80" spans="1:8" x14ac:dyDescent="0.25">
      <c r="A80" s="2" t="str">
        <f>CONCATENATE(MONTH(Tabla13[[#This Row],[Fecha]]),"-",YEAR(Tabla13[[#This Row],[Fecha]]))</f>
        <v>1-1900</v>
      </c>
      <c r="B80" s="1"/>
      <c r="C80" s="5" t="s">
        <v>205</v>
      </c>
      <c r="E80" s="2">
        <v>0</v>
      </c>
      <c r="F80" s="6" t="s">
        <v>18</v>
      </c>
      <c r="G80" s="6" t="s">
        <v>19</v>
      </c>
      <c r="H80" s="6">
        <f>IF(Tabla13[[#This Row],[PAGADO]]="SI",0,Tabla13[[#This Row],[Total]]-0)</f>
        <v>0</v>
      </c>
    </row>
    <row r="81" spans="1:8" x14ac:dyDescent="0.25">
      <c r="A81" s="2" t="str">
        <f>CONCATENATE(MONTH(Tabla13[[#This Row],[Fecha]]),"-",YEAR(Tabla13[[#This Row],[Fecha]]))</f>
        <v>1-1900</v>
      </c>
      <c r="B81" s="1"/>
      <c r="C81" s="5" t="s">
        <v>206</v>
      </c>
      <c r="E81" s="2">
        <v>0</v>
      </c>
      <c r="F81" s="6" t="s">
        <v>18</v>
      </c>
      <c r="G81" s="6" t="s">
        <v>19</v>
      </c>
      <c r="H81" s="6">
        <f>IF(Tabla13[[#This Row],[PAGADO]]="SI",0,Tabla13[[#This Row],[Total]]-0)</f>
        <v>0</v>
      </c>
    </row>
    <row r="82" spans="1:8" x14ac:dyDescent="0.25">
      <c r="A82" s="2" t="str">
        <f>CONCATENATE(MONTH(Tabla13[[#This Row],[Fecha]]),"-",YEAR(Tabla13[[#This Row],[Fecha]]))</f>
        <v>1-1900</v>
      </c>
      <c r="B82" s="1"/>
      <c r="C82" s="5" t="s">
        <v>207</v>
      </c>
      <c r="E82" s="2">
        <v>0</v>
      </c>
      <c r="F82" s="6" t="s">
        <v>18</v>
      </c>
      <c r="G82" s="6" t="s">
        <v>19</v>
      </c>
      <c r="H82" s="6">
        <f>IF(Tabla13[[#This Row],[PAGADO]]="SI",0,Tabla13[[#This Row],[Total]]-0)</f>
        <v>0</v>
      </c>
    </row>
    <row r="83" spans="1:8" x14ac:dyDescent="0.25">
      <c r="A83" s="2" t="str">
        <f>CONCATENATE(MONTH(Tabla13[[#This Row],[Fecha]]),"-",YEAR(Tabla13[[#This Row],[Fecha]]))</f>
        <v>1-1900</v>
      </c>
      <c r="B83" s="1"/>
      <c r="C83" s="5" t="s">
        <v>208</v>
      </c>
      <c r="E83" s="2">
        <v>0</v>
      </c>
      <c r="F83" s="6" t="s">
        <v>18</v>
      </c>
      <c r="G83" s="6" t="s">
        <v>19</v>
      </c>
      <c r="H83" s="6">
        <f>IF(Tabla13[[#This Row],[PAGADO]]="SI",0,Tabla13[[#This Row],[Total]]-0)</f>
        <v>0</v>
      </c>
    </row>
    <row r="84" spans="1:8" x14ac:dyDescent="0.25">
      <c r="A84" s="2" t="str">
        <f>CONCATENATE(MONTH(Tabla13[[#This Row],[Fecha]]),"-",YEAR(Tabla13[[#This Row],[Fecha]]))</f>
        <v>1-1900</v>
      </c>
      <c r="B84" s="1"/>
      <c r="C84" s="5" t="s">
        <v>209</v>
      </c>
      <c r="E84" s="2">
        <v>0</v>
      </c>
      <c r="F84" s="6" t="s">
        <v>18</v>
      </c>
      <c r="G84" s="6" t="s">
        <v>19</v>
      </c>
      <c r="H84" s="6">
        <f>IF(Tabla13[[#This Row],[PAGADO]]="SI",0,Tabla13[[#This Row],[Total]]-0)</f>
        <v>0</v>
      </c>
    </row>
    <row r="85" spans="1:8" x14ac:dyDescent="0.25">
      <c r="A85" s="2" t="str">
        <f>CONCATENATE(MONTH(Tabla13[[#This Row],[Fecha]]),"-",YEAR(Tabla13[[#This Row],[Fecha]]))</f>
        <v>1-1900</v>
      </c>
      <c r="B85" s="1"/>
      <c r="C85" s="5" t="s">
        <v>210</v>
      </c>
      <c r="E85" s="2">
        <v>0</v>
      </c>
      <c r="F85" s="6" t="s">
        <v>18</v>
      </c>
      <c r="G85" s="6" t="s">
        <v>19</v>
      </c>
      <c r="H85" s="6">
        <f>IF(Tabla13[[#This Row],[PAGADO]]="SI",0,Tabla13[[#This Row],[Total]]-0)</f>
        <v>0</v>
      </c>
    </row>
    <row r="86" spans="1:8" x14ac:dyDescent="0.25">
      <c r="A86" s="2" t="str">
        <f>CONCATENATE(MONTH(Tabla13[[#This Row],[Fecha]]),"-",YEAR(Tabla13[[#This Row],[Fecha]]))</f>
        <v>1-1900</v>
      </c>
      <c r="B86" s="1"/>
      <c r="C86" s="5" t="s">
        <v>211</v>
      </c>
      <c r="E86" s="2">
        <v>0</v>
      </c>
      <c r="F86" s="6" t="s">
        <v>18</v>
      </c>
      <c r="G86" s="6" t="s">
        <v>19</v>
      </c>
      <c r="H86" s="6">
        <f>IF(Tabla13[[#This Row],[PAGADO]]="SI",0,Tabla13[[#This Row],[Total]]-0)</f>
        <v>0</v>
      </c>
    </row>
    <row r="87" spans="1:8" x14ac:dyDescent="0.25">
      <c r="A87" s="2" t="str">
        <f>CONCATENATE(MONTH(Tabla13[[#This Row],[Fecha]]),"-",YEAR(Tabla13[[#This Row],[Fecha]]))</f>
        <v>1-1900</v>
      </c>
      <c r="B87" s="1"/>
      <c r="C87" s="5" t="s">
        <v>212</v>
      </c>
      <c r="E87" s="2">
        <v>0</v>
      </c>
      <c r="F87" s="6" t="s">
        <v>18</v>
      </c>
      <c r="G87" s="6" t="s">
        <v>19</v>
      </c>
      <c r="H87" s="6">
        <f>IF(Tabla13[[#This Row],[PAGADO]]="SI",0,Tabla13[[#This Row],[Total]]-0)</f>
        <v>0</v>
      </c>
    </row>
    <row r="88" spans="1:8" x14ac:dyDescent="0.25">
      <c r="A88" s="2" t="str">
        <f>CONCATENATE(MONTH(Tabla13[[#This Row],[Fecha]]),"-",YEAR(Tabla13[[#This Row],[Fecha]]))</f>
        <v>1-1900</v>
      </c>
      <c r="B88" s="1"/>
      <c r="C88" s="5" t="s">
        <v>213</v>
      </c>
      <c r="E88" s="2">
        <v>0</v>
      </c>
      <c r="F88" s="6" t="s">
        <v>18</v>
      </c>
      <c r="G88" s="6" t="s">
        <v>19</v>
      </c>
      <c r="H88" s="6">
        <f>IF(Tabla13[[#This Row],[PAGADO]]="SI",0,Tabla13[[#This Row],[Total]]-0)</f>
        <v>0</v>
      </c>
    </row>
    <row r="89" spans="1:8" x14ac:dyDescent="0.25">
      <c r="A89" s="2" t="str">
        <f>CONCATENATE(MONTH(Tabla13[[#This Row],[Fecha]]),"-",YEAR(Tabla13[[#This Row],[Fecha]]))</f>
        <v>1-1900</v>
      </c>
      <c r="B89" s="1"/>
      <c r="C89" s="5" t="s">
        <v>214</v>
      </c>
      <c r="E89" s="2">
        <v>0</v>
      </c>
      <c r="F89" s="6" t="s">
        <v>18</v>
      </c>
      <c r="G89" s="6" t="s">
        <v>19</v>
      </c>
      <c r="H89" s="6">
        <f>IF(Tabla13[[#This Row],[PAGADO]]="SI",0,Tabla13[[#This Row],[Total]]-0)</f>
        <v>0</v>
      </c>
    </row>
    <row r="90" spans="1:8" x14ac:dyDescent="0.25">
      <c r="A90" s="2" t="str">
        <f>CONCATENATE(MONTH(Tabla13[[#This Row],[Fecha]]),"-",YEAR(Tabla13[[#This Row],[Fecha]]))</f>
        <v>1-1900</v>
      </c>
      <c r="B90" s="1"/>
      <c r="C90" s="5" t="s">
        <v>215</v>
      </c>
      <c r="E90" s="2">
        <v>0</v>
      </c>
      <c r="F90" s="6" t="s">
        <v>18</v>
      </c>
      <c r="G90" s="6" t="s">
        <v>19</v>
      </c>
      <c r="H90" s="6">
        <f>IF(Tabla13[[#This Row],[PAGADO]]="SI",0,Tabla13[[#This Row],[Total]]-0)</f>
        <v>0</v>
      </c>
    </row>
    <row r="91" spans="1:8" x14ac:dyDescent="0.25">
      <c r="A91" s="2" t="str">
        <f>CONCATENATE(MONTH(Tabla13[[#This Row],[Fecha]]),"-",YEAR(Tabla13[[#This Row],[Fecha]]))</f>
        <v>1-1900</v>
      </c>
      <c r="B91" s="1"/>
      <c r="C91" s="5" t="s">
        <v>216</v>
      </c>
      <c r="E91" s="2">
        <v>0</v>
      </c>
      <c r="F91" s="6" t="s">
        <v>18</v>
      </c>
      <c r="G91" s="6" t="s">
        <v>19</v>
      </c>
      <c r="H91" s="6">
        <f>IF(Tabla13[[#This Row],[PAGADO]]="SI",0,Tabla13[[#This Row],[Total]]-0)</f>
        <v>0</v>
      </c>
    </row>
    <row r="92" spans="1:8" x14ac:dyDescent="0.25">
      <c r="A92" s="2" t="str">
        <f>CONCATENATE(MONTH(Tabla13[[#This Row],[Fecha]]),"-",YEAR(Tabla13[[#This Row],[Fecha]]))</f>
        <v>1-1900</v>
      </c>
      <c r="B92" s="1"/>
      <c r="C92" s="5" t="s">
        <v>217</v>
      </c>
      <c r="E92" s="2">
        <v>0</v>
      </c>
      <c r="F92" s="6" t="s">
        <v>18</v>
      </c>
      <c r="G92" s="6" t="s">
        <v>19</v>
      </c>
      <c r="H92" s="6">
        <f>IF(Tabla13[[#This Row],[PAGADO]]="SI",0,Tabla13[[#This Row],[Total]]-0)</f>
        <v>0</v>
      </c>
    </row>
    <row r="93" spans="1:8" x14ac:dyDescent="0.25">
      <c r="A93" s="2" t="str">
        <f>CONCATENATE(MONTH(Tabla13[[#This Row],[Fecha]]),"-",YEAR(Tabla13[[#This Row],[Fecha]]))</f>
        <v>1-1900</v>
      </c>
      <c r="B93" s="1"/>
      <c r="C93" s="5" t="s">
        <v>218</v>
      </c>
      <c r="E93" s="2">
        <v>0</v>
      </c>
      <c r="F93" s="6" t="s">
        <v>18</v>
      </c>
      <c r="G93" s="6" t="s">
        <v>19</v>
      </c>
      <c r="H93" s="6">
        <f>IF(Tabla13[[#This Row],[PAGADO]]="SI",0,Tabla13[[#This Row],[Total]]-0)</f>
        <v>0</v>
      </c>
    </row>
    <row r="94" spans="1:8" x14ac:dyDescent="0.25">
      <c r="A94" s="2" t="str">
        <f>CONCATENATE(MONTH(Tabla13[[#This Row],[Fecha]]),"-",YEAR(Tabla13[[#This Row],[Fecha]]))</f>
        <v>1-1900</v>
      </c>
      <c r="B94" s="1"/>
      <c r="C94" s="5" t="s">
        <v>219</v>
      </c>
      <c r="E94" s="2">
        <v>0</v>
      </c>
      <c r="F94" s="6" t="s">
        <v>18</v>
      </c>
      <c r="G94" s="6" t="s">
        <v>19</v>
      </c>
      <c r="H94" s="6">
        <f>IF(Tabla13[[#This Row],[PAGADO]]="SI",0,Tabla13[[#This Row],[Total]]-0)</f>
        <v>0</v>
      </c>
    </row>
    <row r="95" spans="1:8" x14ac:dyDescent="0.25">
      <c r="A95" s="2" t="str">
        <f>CONCATENATE(MONTH(Tabla13[[#This Row],[Fecha]]),"-",YEAR(Tabla13[[#This Row],[Fecha]]))</f>
        <v>1-1900</v>
      </c>
      <c r="B95" s="1"/>
      <c r="C95" s="5" t="s">
        <v>220</v>
      </c>
      <c r="E95" s="2">
        <v>0</v>
      </c>
      <c r="F95" s="6" t="s">
        <v>18</v>
      </c>
      <c r="G95" s="6" t="s">
        <v>19</v>
      </c>
      <c r="H95" s="6">
        <f>IF(Tabla13[[#This Row],[PAGADO]]="SI",0,Tabla13[[#This Row],[Total]]-0)</f>
        <v>0</v>
      </c>
    </row>
    <row r="96" spans="1:8" x14ac:dyDescent="0.25">
      <c r="A96" s="2" t="str">
        <f>CONCATENATE(MONTH(Tabla13[[#This Row],[Fecha]]),"-",YEAR(Tabla13[[#This Row],[Fecha]]))</f>
        <v>1-1900</v>
      </c>
      <c r="B96" s="1"/>
      <c r="C96" s="5" t="s">
        <v>221</v>
      </c>
      <c r="E96" s="2">
        <v>0</v>
      </c>
      <c r="F96" s="6" t="s">
        <v>18</v>
      </c>
      <c r="G96" s="6" t="s">
        <v>19</v>
      </c>
      <c r="H96" s="6">
        <f>IF(Tabla13[[#This Row],[PAGADO]]="SI",0,Tabla13[[#This Row],[Total]]-0)</f>
        <v>0</v>
      </c>
    </row>
    <row r="97" spans="1:8" x14ac:dyDescent="0.25">
      <c r="A97" s="2" t="str">
        <f>CONCATENATE(MONTH(Tabla13[[#This Row],[Fecha]]),"-",YEAR(Tabla13[[#This Row],[Fecha]]))</f>
        <v>1-1900</v>
      </c>
      <c r="B97" s="1"/>
      <c r="C97" s="5" t="s">
        <v>222</v>
      </c>
      <c r="E97" s="2">
        <v>0</v>
      </c>
      <c r="F97" s="6" t="s">
        <v>18</v>
      </c>
      <c r="G97" s="6" t="s">
        <v>19</v>
      </c>
      <c r="H97" s="6">
        <f>IF(Tabla13[[#This Row],[PAGADO]]="SI",0,Tabla13[[#This Row],[Total]]-0)</f>
        <v>0</v>
      </c>
    </row>
    <row r="98" spans="1:8" x14ac:dyDescent="0.25">
      <c r="A98" s="2" t="str">
        <f>CONCATENATE(MONTH(Tabla13[[#This Row],[Fecha]]),"-",YEAR(Tabla13[[#This Row],[Fecha]]))</f>
        <v>1-1900</v>
      </c>
      <c r="B98" s="1"/>
      <c r="C98" s="5" t="s">
        <v>223</v>
      </c>
      <c r="E98" s="2">
        <v>0</v>
      </c>
      <c r="F98" s="6" t="s">
        <v>18</v>
      </c>
      <c r="G98" s="6" t="s">
        <v>19</v>
      </c>
      <c r="H98" s="6">
        <f>IF(Tabla13[[#This Row],[PAGADO]]="SI",0,Tabla13[[#This Row],[Total]]-0)</f>
        <v>0</v>
      </c>
    </row>
    <row r="99" spans="1:8" x14ac:dyDescent="0.25">
      <c r="A99" s="2" t="str">
        <f>CONCATENATE(MONTH(Tabla13[[#This Row],[Fecha]]),"-",YEAR(Tabla13[[#This Row],[Fecha]]))</f>
        <v>1-1900</v>
      </c>
      <c r="B99" s="1"/>
      <c r="C99" s="5" t="s">
        <v>224</v>
      </c>
      <c r="E99" s="2">
        <v>0</v>
      </c>
      <c r="F99" s="6" t="s">
        <v>18</v>
      </c>
      <c r="G99" s="6" t="s">
        <v>19</v>
      </c>
      <c r="H99" s="6">
        <f>IF(Tabla13[[#This Row],[PAGADO]]="SI",0,Tabla13[[#This Row],[Total]]-0)</f>
        <v>0</v>
      </c>
    </row>
    <row r="100" spans="1:8" x14ac:dyDescent="0.25">
      <c r="A100" s="2" t="str">
        <f>CONCATENATE(MONTH(Tabla13[[#This Row],[Fecha]]),"-",YEAR(Tabla13[[#This Row],[Fecha]]))</f>
        <v>1-1900</v>
      </c>
      <c r="B100" s="1"/>
      <c r="C100" s="5" t="s">
        <v>225</v>
      </c>
      <c r="E100" s="2">
        <v>0</v>
      </c>
      <c r="F100" s="6" t="s">
        <v>18</v>
      </c>
      <c r="G100" s="6" t="s">
        <v>19</v>
      </c>
      <c r="H100" s="6">
        <f>IF(Tabla13[[#This Row],[PAGADO]]="SI",0,Tabla13[[#This Row],[Total]]-0)</f>
        <v>0</v>
      </c>
    </row>
    <row r="101" spans="1:8" x14ac:dyDescent="0.25">
      <c r="A101" s="2" t="str">
        <f>CONCATENATE(MONTH(Tabla13[[#This Row],[Fecha]]),"-",YEAR(Tabla13[[#This Row],[Fecha]]))</f>
        <v>1-1900</v>
      </c>
      <c r="B101" s="1"/>
      <c r="C101" s="5" t="s">
        <v>226</v>
      </c>
      <c r="E101" s="2">
        <v>0</v>
      </c>
      <c r="F101" s="6" t="s">
        <v>18</v>
      </c>
      <c r="G101" s="6" t="s">
        <v>19</v>
      </c>
      <c r="H101" s="6">
        <f>IF(Tabla13[[#This Row],[PAGADO]]="SI",0,Tabla13[[#This Row],[Total]]-0)</f>
        <v>0</v>
      </c>
    </row>
    <row r="102" spans="1:8" x14ac:dyDescent="0.25">
      <c r="A102" s="2" t="str">
        <f>CONCATENATE(MONTH(Tabla13[[#This Row],[Fecha]]),"-",YEAR(Tabla13[[#This Row],[Fecha]]))</f>
        <v>1-1900</v>
      </c>
      <c r="B102" s="1"/>
      <c r="C102" s="5" t="s">
        <v>227</v>
      </c>
      <c r="E102" s="2">
        <v>0</v>
      </c>
      <c r="F102" s="6" t="s">
        <v>18</v>
      </c>
      <c r="G102" s="6" t="s">
        <v>19</v>
      </c>
      <c r="H102" s="6">
        <f>IF(Tabla13[[#This Row],[PAGADO]]="SI",0,Tabla13[[#This Row],[Total]]-0)</f>
        <v>0</v>
      </c>
    </row>
    <row r="103" spans="1:8" x14ac:dyDescent="0.25">
      <c r="A103" s="2" t="str">
        <f>CONCATENATE(MONTH(Tabla13[[#This Row],[Fecha]]),"-",YEAR(Tabla13[[#This Row],[Fecha]]))</f>
        <v>1-1900</v>
      </c>
      <c r="B103" s="1"/>
      <c r="C103" s="5" t="s">
        <v>228</v>
      </c>
      <c r="E103" s="2">
        <v>0</v>
      </c>
      <c r="F103" s="6" t="s">
        <v>18</v>
      </c>
      <c r="G103" s="6" t="s">
        <v>19</v>
      </c>
      <c r="H103" s="6">
        <f>IF(Tabla13[[#This Row],[PAGADO]]="SI",0,Tabla13[[#This Row],[Total]]-0)</f>
        <v>0</v>
      </c>
    </row>
    <row r="104" spans="1:8" x14ac:dyDescent="0.25">
      <c r="A104" s="2" t="str">
        <f>CONCATENATE(MONTH(Tabla13[[#This Row],[Fecha]]),"-",YEAR(Tabla13[[#This Row],[Fecha]]))</f>
        <v>1-1900</v>
      </c>
      <c r="B104" s="1"/>
      <c r="C104" s="5" t="s">
        <v>229</v>
      </c>
      <c r="E104" s="2">
        <v>0</v>
      </c>
      <c r="F104" s="6" t="s">
        <v>18</v>
      </c>
      <c r="G104" s="6" t="s">
        <v>19</v>
      </c>
      <c r="H104" s="6">
        <f>IF(Tabla13[[#This Row],[PAGADO]]="SI",0,Tabla13[[#This Row],[Total]]-0)</f>
        <v>0</v>
      </c>
    </row>
    <row r="105" spans="1:8" x14ac:dyDescent="0.25">
      <c r="A105" s="2" t="str">
        <f>CONCATENATE(MONTH(Tabla13[[#This Row],[Fecha]]),"-",YEAR(Tabla13[[#This Row],[Fecha]]))</f>
        <v>1-1900</v>
      </c>
      <c r="B105" s="1"/>
      <c r="C105" s="5" t="s">
        <v>28</v>
      </c>
      <c r="E105" s="2">
        <v>0</v>
      </c>
      <c r="F105" s="6" t="s">
        <v>18</v>
      </c>
      <c r="G105" s="6" t="s">
        <v>19</v>
      </c>
      <c r="H105" s="6">
        <f>IF(Tabla13[[#This Row],[PAGADO]]="SI",0,Tabla13[[#This Row],[Total]]-0)</f>
        <v>0</v>
      </c>
    </row>
    <row r="106" spans="1:8" x14ac:dyDescent="0.25">
      <c r="A106" s="2" t="str">
        <f>CONCATENATE(MONTH(Tabla13[[#This Row],[Fecha]]),"-",YEAR(Tabla13[[#This Row],[Fecha]]))</f>
        <v>1-1900</v>
      </c>
      <c r="B106" s="1"/>
      <c r="C106" s="5" t="s">
        <v>29</v>
      </c>
      <c r="E106" s="2">
        <v>0</v>
      </c>
      <c r="F106" s="6" t="s">
        <v>18</v>
      </c>
      <c r="G106" s="6" t="s">
        <v>19</v>
      </c>
      <c r="H106" s="6">
        <f>IF(Tabla13[[#This Row],[PAGADO]]="SI",0,Tabla13[[#This Row],[Total]]-0)</f>
        <v>0</v>
      </c>
    </row>
    <row r="107" spans="1:8" x14ac:dyDescent="0.25">
      <c r="A107" s="2" t="str">
        <f>CONCATENATE(MONTH(Tabla13[[#This Row],[Fecha]]),"-",YEAR(Tabla13[[#This Row],[Fecha]]))</f>
        <v>1-1900</v>
      </c>
      <c r="B107" s="1"/>
      <c r="C107" s="5" t="s">
        <v>30</v>
      </c>
      <c r="E107" s="2">
        <v>0</v>
      </c>
      <c r="F107" s="6" t="s">
        <v>18</v>
      </c>
      <c r="G107" s="6" t="s">
        <v>19</v>
      </c>
      <c r="H107" s="6">
        <f>IF(Tabla13[[#This Row],[PAGADO]]="SI",0,Tabla13[[#This Row],[Total]]-0)</f>
        <v>0</v>
      </c>
    </row>
    <row r="108" spans="1:8" x14ac:dyDescent="0.25">
      <c r="A108" s="2" t="str">
        <f>CONCATENATE(MONTH(Tabla13[[#This Row],[Fecha]]),"-",YEAR(Tabla13[[#This Row],[Fecha]]))</f>
        <v>1-1900</v>
      </c>
      <c r="B108" s="1"/>
      <c r="C108" s="5" t="s">
        <v>31</v>
      </c>
      <c r="E108" s="2">
        <v>0</v>
      </c>
      <c r="F108" s="6" t="s">
        <v>18</v>
      </c>
      <c r="G108" s="6" t="s">
        <v>19</v>
      </c>
      <c r="H108" s="6">
        <f>IF(Tabla13[[#This Row],[PAGADO]]="SI",0,Tabla13[[#This Row],[Total]]-0)</f>
        <v>0</v>
      </c>
    </row>
    <row r="109" spans="1:8" x14ac:dyDescent="0.25">
      <c r="A109" s="2" t="str">
        <f>CONCATENATE(MONTH(Tabla13[[#This Row],[Fecha]]),"-",YEAR(Tabla13[[#This Row],[Fecha]]))</f>
        <v>1-1900</v>
      </c>
      <c r="B109" s="1"/>
      <c r="C109" s="5" t="s">
        <v>32</v>
      </c>
      <c r="E109" s="2">
        <v>0</v>
      </c>
      <c r="F109" s="6" t="s">
        <v>18</v>
      </c>
      <c r="G109" s="6" t="s">
        <v>19</v>
      </c>
      <c r="H109" s="6">
        <f>IF(Tabla13[[#This Row],[PAGADO]]="SI",0,Tabla13[[#This Row],[Total]]-0)</f>
        <v>0</v>
      </c>
    </row>
    <row r="110" spans="1:8" x14ac:dyDescent="0.25">
      <c r="A110" s="2" t="str">
        <f>CONCATENATE(MONTH(Tabla13[[#This Row],[Fecha]]),"-",YEAR(Tabla13[[#This Row],[Fecha]]))</f>
        <v>1-1900</v>
      </c>
      <c r="B110" s="1"/>
      <c r="C110" s="5" t="s">
        <v>33</v>
      </c>
      <c r="E110" s="2">
        <v>0</v>
      </c>
      <c r="F110" s="6" t="s">
        <v>18</v>
      </c>
      <c r="G110" s="6" t="s">
        <v>19</v>
      </c>
      <c r="H110" s="6">
        <f>IF(Tabla13[[#This Row],[PAGADO]]="SI",0,Tabla13[[#This Row],[Total]]-0)</f>
        <v>0</v>
      </c>
    </row>
    <row r="111" spans="1:8" x14ac:dyDescent="0.25">
      <c r="A111" s="2" t="str">
        <f>CONCATENATE(MONTH(Tabla13[[#This Row],[Fecha]]),"-",YEAR(Tabla13[[#This Row],[Fecha]]))</f>
        <v>1-1900</v>
      </c>
      <c r="B111" s="1"/>
      <c r="C111" s="5" t="s">
        <v>34</v>
      </c>
      <c r="E111" s="2">
        <v>0</v>
      </c>
      <c r="F111" s="6" t="s">
        <v>18</v>
      </c>
      <c r="G111" s="6" t="s">
        <v>19</v>
      </c>
      <c r="H111" s="6">
        <f>IF(Tabla13[[#This Row],[PAGADO]]="SI",0,Tabla13[[#This Row],[Total]]-0)</f>
        <v>0</v>
      </c>
    </row>
    <row r="112" spans="1:8" x14ac:dyDescent="0.25">
      <c r="A112" s="2" t="str">
        <f>CONCATENATE(MONTH(Tabla13[[#This Row],[Fecha]]),"-",YEAR(Tabla13[[#This Row],[Fecha]]))</f>
        <v>1-1900</v>
      </c>
      <c r="B112" s="1"/>
      <c r="C112" s="5" t="s">
        <v>35</v>
      </c>
      <c r="E112" s="2">
        <v>0</v>
      </c>
      <c r="F112" s="6" t="s">
        <v>18</v>
      </c>
      <c r="G112" s="6" t="s">
        <v>19</v>
      </c>
      <c r="H112" s="6">
        <f>IF(Tabla13[[#This Row],[PAGADO]]="SI",0,Tabla13[[#This Row],[Total]]-0)</f>
        <v>0</v>
      </c>
    </row>
    <row r="113" spans="1:8" x14ac:dyDescent="0.25">
      <c r="A113" s="2" t="str">
        <f>CONCATENATE(MONTH(Tabla13[[#This Row],[Fecha]]),"-",YEAR(Tabla13[[#This Row],[Fecha]]))</f>
        <v>1-1900</v>
      </c>
      <c r="B113" s="1"/>
      <c r="C113" s="5" t="s">
        <v>36</v>
      </c>
      <c r="E113" s="2">
        <v>0</v>
      </c>
      <c r="F113" s="6" t="s">
        <v>18</v>
      </c>
      <c r="G113" s="6" t="s">
        <v>19</v>
      </c>
      <c r="H113" s="6">
        <f>IF(Tabla13[[#This Row],[PAGADO]]="SI",0,Tabla13[[#This Row],[Total]]-0)</f>
        <v>0</v>
      </c>
    </row>
    <row r="114" spans="1:8" x14ac:dyDescent="0.25">
      <c r="A114" s="2" t="str">
        <f>CONCATENATE(MONTH(Tabla13[[#This Row],[Fecha]]),"-",YEAR(Tabla13[[#This Row],[Fecha]]))</f>
        <v>1-1900</v>
      </c>
      <c r="B114" s="1"/>
      <c r="C114" s="5" t="s">
        <v>37</v>
      </c>
      <c r="E114" s="2">
        <v>0</v>
      </c>
      <c r="F114" s="6" t="s">
        <v>18</v>
      </c>
      <c r="G114" s="6" t="s">
        <v>19</v>
      </c>
      <c r="H114" s="6">
        <f>IF(Tabla13[[#This Row],[PAGADO]]="SI",0,Tabla13[[#This Row],[Total]]-0)</f>
        <v>0</v>
      </c>
    </row>
    <row r="115" spans="1:8" x14ac:dyDescent="0.25">
      <c r="A115" s="2" t="str">
        <f>CONCATENATE(MONTH(Tabla13[[#This Row],[Fecha]]),"-",YEAR(Tabla13[[#This Row],[Fecha]]))</f>
        <v>1-1900</v>
      </c>
      <c r="B115" s="1"/>
      <c r="C115" s="5" t="s">
        <v>38</v>
      </c>
      <c r="E115" s="2">
        <v>0</v>
      </c>
      <c r="F115" s="6" t="s">
        <v>18</v>
      </c>
      <c r="G115" s="6" t="s">
        <v>19</v>
      </c>
      <c r="H115" s="6">
        <f>IF(Tabla13[[#This Row],[PAGADO]]="SI",0,Tabla13[[#This Row],[Total]]-0)</f>
        <v>0</v>
      </c>
    </row>
    <row r="116" spans="1:8" x14ac:dyDescent="0.25">
      <c r="A116" s="2" t="str">
        <f>CONCATENATE(MONTH(Tabla13[[#This Row],[Fecha]]),"-",YEAR(Tabla13[[#This Row],[Fecha]]))</f>
        <v>1-1900</v>
      </c>
      <c r="B116" s="1"/>
      <c r="C116" s="5" t="s">
        <v>39</v>
      </c>
      <c r="E116" s="2">
        <v>0</v>
      </c>
      <c r="F116" s="6" t="s">
        <v>18</v>
      </c>
      <c r="G116" s="6" t="s">
        <v>19</v>
      </c>
      <c r="H116" s="6">
        <f>IF(Tabla13[[#This Row],[PAGADO]]="SI",0,Tabla13[[#This Row],[Total]]-0)</f>
        <v>0</v>
      </c>
    </row>
    <row r="117" spans="1:8" x14ac:dyDescent="0.25">
      <c r="A117" s="2" t="str">
        <f>CONCATENATE(MONTH(Tabla13[[#This Row],[Fecha]]),"-",YEAR(Tabla13[[#This Row],[Fecha]]))</f>
        <v>1-1900</v>
      </c>
      <c r="B117" s="1"/>
      <c r="C117" s="5" t="s">
        <v>40</v>
      </c>
      <c r="E117" s="2">
        <v>0</v>
      </c>
      <c r="F117" s="6" t="s">
        <v>18</v>
      </c>
      <c r="G117" s="6" t="s">
        <v>19</v>
      </c>
      <c r="H117" s="6">
        <f>IF(Tabla13[[#This Row],[PAGADO]]="SI",0,Tabla13[[#This Row],[Total]]-0)</f>
        <v>0</v>
      </c>
    </row>
    <row r="118" spans="1:8" x14ac:dyDescent="0.25">
      <c r="A118" s="2" t="str">
        <f>CONCATENATE(MONTH(Tabla13[[#This Row],[Fecha]]),"-",YEAR(Tabla13[[#This Row],[Fecha]]))</f>
        <v>1-1900</v>
      </c>
      <c r="B118" s="1"/>
      <c r="C118" s="5" t="s">
        <v>41</v>
      </c>
      <c r="E118" s="2">
        <v>0</v>
      </c>
      <c r="F118" s="6" t="s">
        <v>18</v>
      </c>
      <c r="G118" s="6" t="s">
        <v>19</v>
      </c>
      <c r="H118" s="6">
        <f>IF(Tabla13[[#This Row],[PAGADO]]="SI",0,Tabla13[[#This Row],[Total]]-0)</f>
        <v>0</v>
      </c>
    </row>
    <row r="119" spans="1:8" x14ac:dyDescent="0.25">
      <c r="A119" s="2" t="str">
        <f>CONCATENATE(MONTH(Tabla13[[#This Row],[Fecha]]),"-",YEAR(Tabla13[[#This Row],[Fecha]]))</f>
        <v>1-1900</v>
      </c>
      <c r="B119" s="1"/>
      <c r="C119" s="5" t="s">
        <v>42</v>
      </c>
      <c r="E119" s="2">
        <v>0</v>
      </c>
      <c r="F119" s="6" t="s">
        <v>18</v>
      </c>
      <c r="G119" s="6" t="s">
        <v>19</v>
      </c>
      <c r="H119" s="6">
        <f>IF(Tabla13[[#This Row],[PAGADO]]="SI",0,Tabla13[[#This Row],[Total]]-0)</f>
        <v>0</v>
      </c>
    </row>
    <row r="120" spans="1:8" x14ac:dyDescent="0.25">
      <c r="A120" s="2" t="str">
        <f>CONCATENATE(MONTH(Tabla13[[#This Row],[Fecha]]),"-",YEAR(Tabla13[[#This Row],[Fecha]]))</f>
        <v>1-1900</v>
      </c>
      <c r="B120" s="1"/>
      <c r="C120" s="5" t="s">
        <v>43</v>
      </c>
      <c r="E120" s="2">
        <v>0</v>
      </c>
      <c r="F120" s="6" t="s">
        <v>18</v>
      </c>
      <c r="G120" s="6" t="s">
        <v>19</v>
      </c>
      <c r="H120" s="6">
        <f>IF(Tabla13[[#This Row],[PAGADO]]="SI",0,Tabla13[[#This Row],[Total]]-0)</f>
        <v>0</v>
      </c>
    </row>
    <row r="121" spans="1:8" x14ac:dyDescent="0.25">
      <c r="A121" s="2" t="str">
        <f>CONCATENATE(MONTH(Tabla13[[#This Row],[Fecha]]),"-",YEAR(Tabla13[[#This Row],[Fecha]]))</f>
        <v>1-1900</v>
      </c>
      <c r="B121" s="1"/>
      <c r="C121" s="5" t="s">
        <v>44</v>
      </c>
      <c r="E121" s="2">
        <v>0</v>
      </c>
      <c r="F121" s="6" t="s">
        <v>18</v>
      </c>
      <c r="G121" s="6" t="s">
        <v>19</v>
      </c>
      <c r="H121" s="6">
        <f>IF(Tabla13[[#This Row],[PAGADO]]="SI",0,Tabla13[[#This Row],[Total]]-0)</f>
        <v>0</v>
      </c>
    </row>
    <row r="122" spans="1:8" x14ac:dyDescent="0.25">
      <c r="A122" s="2" t="str">
        <f>CONCATENATE(MONTH(Tabla13[[#This Row],[Fecha]]),"-",YEAR(Tabla13[[#This Row],[Fecha]]))</f>
        <v>1-1900</v>
      </c>
      <c r="B122" s="1"/>
      <c r="C122" s="5" t="s">
        <v>45</v>
      </c>
      <c r="E122" s="2">
        <v>0</v>
      </c>
      <c r="F122" s="6" t="s">
        <v>18</v>
      </c>
      <c r="G122" s="6" t="s">
        <v>19</v>
      </c>
      <c r="H122" s="6">
        <f>IF(Tabla13[[#This Row],[PAGADO]]="SI",0,Tabla13[[#This Row],[Total]]-0)</f>
        <v>0</v>
      </c>
    </row>
    <row r="123" spans="1:8" x14ac:dyDescent="0.25">
      <c r="A123" s="2" t="str">
        <f>CONCATENATE(MONTH(Tabla13[[#This Row],[Fecha]]),"-",YEAR(Tabla13[[#This Row],[Fecha]]))</f>
        <v>1-1900</v>
      </c>
      <c r="B123" s="1"/>
      <c r="C123" s="5" t="s">
        <v>46</v>
      </c>
      <c r="E123" s="2">
        <v>0</v>
      </c>
      <c r="F123" s="6" t="s">
        <v>18</v>
      </c>
      <c r="G123" s="6" t="s">
        <v>19</v>
      </c>
      <c r="H123" s="6">
        <f>IF(Tabla13[[#This Row],[PAGADO]]="SI",0,Tabla13[[#This Row],[Total]]-0)</f>
        <v>0</v>
      </c>
    </row>
    <row r="124" spans="1:8" x14ac:dyDescent="0.25">
      <c r="A124" s="2" t="str">
        <f>CONCATENATE(MONTH(Tabla13[[#This Row],[Fecha]]),"-",YEAR(Tabla13[[#This Row],[Fecha]]))</f>
        <v>1-1900</v>
      </c>
      <c r="B124" s="1"/>
      <c r="C124" s="5" t="s">
        <v>47</v>
      </c>
      <c r="E124" s="2">
        <v>0</v>
      </c>
      <c r="F124" s="6" t="s">
        <v>18</v>
      </c>
      <c r="G124" s="6" t="s">
        <v>19</v>
      </c>
      <c r="H124" s="6">
        <f>IF(Tabla13[[#This Row],[PAGADO]]="SI",0,Tabla13[[#This Row],[Total]]-0)</f>
        <v>0</v>
      </c>
    </row>
    <row r="125" spans="1:8" x14ac:dyDescent="0.25">
      <c r="A125" s="2" t="str">
        <f>CONCATENATE(MONTH(Tabla13[[#This Row],[Fecha]]),"-",YEAR(Tabla13[[#This Row],[Fecha]]))</f>
        <v>1-1900</v>
      </c>
      <c r="B125" s="1"/>
      <c r="C125" s="5" t="s">
        <v>48</v>
      </c>
      <c r="E125" s="2">
        <v>0</v>
      </c>
      <c r="F125" s="6" t="s">
        <v>18</v>
      </c>
      <c r="G125" s="6" t="s">
        <v>19</v>
      </c>
      <c r="H125" s="6">
        <f>IF(Tabla13[[#This Row],[PAGADO]]="SI",0,Tabla13[[#This Row],[Total]]-0)</f>
        <v>0</v>
      </c>
    </row>
    <row r="126" spans="1:8" x14ac:dyDescent="0.25">
      <c r="A126" s="2" t="str">
        <f>CONCATENATE(MONTH(Tabla13[[#This Row],[Fecha]]),"-",YEAR(Tabla13[[#This Row],[Fecha]]))</f>
        <v>1-1900</v>
      </c>
      <c r="B126" s="1"/>
      <c r="C126" s="5" t="s">
        <v>49</v>
      </c>
      <c r="E126" s="2">
        <v>0</v>
      </c>
      <c r="F126" s="6" t="s">
        <v>18</v>
      </c>
      <c r="G126" s="6" t="s">
        <v>19</v>
      </c>
      <c r="H126" s="6">
        <f>IF(Tabla13[[#This Row],[PAGADO]]="SI",0,Tabla13[[#This Row],[Total]]-0)</f>
        <v>0</v>
      </c>
    </row>
    <row r="127" spans="1:8" x14ac:dyDescent="0.25">
      <c r="A127" s="2" t="str">
        <f>CONCATENATE(MONTH(Tabla13[[#This Row],[Fecha]]),"-",YEAR(Tabla13[[#This Row],[Fecha]]))</f>
        <v>1-1900</v>
      </c>
      <c r="B127" s="1"/>
      <c r="C127" s="5" t="s">
        <v>50</v>
      </c>
      <c r="E127" s="2">
        <v>0</v>
      </c>
      <c r="F127" s="6" t="s">
        <v>18</v>
      </c>
      <c r="G127" s="6" t="s">
        <v>19</v>
      </c>
      <c r="H127" s="6">
        <f>IF(Tabla13[[#This Row],[PAGADO]]="SI",0,Tabla13[[#This Row],[Total]]-0)</f>
        <v>0</v>
      </c>
    </row>
    <row r="128" spans="1:8" x14ac:dyDescent="0.25">
      <c r="A128" s="2" t="str">
        <f>CONCATENATE(MONTH(Tabla13[[#This Row],[Fecha]]),"-",YEAR(Tabla13[[#This Row],[Fecha]]))</f>
        <v>1-1900</v>
      </c>
      <c r="B128" s="1"/>
      <c r="C128" s="5" t="s">
        <v>51</v>
      </c>
      <c r="E128" s="2">
        <v>0</v>
      </c>
      <c r="F128" s="6" t="s">
        <v>18</v>
      </c>
      <c r="G128" s="6" t="s">
        <v>19</v>
      </c>
      <c r="H128" s="6">
        <f>IF(Tabla13[[#This Row],[PAGADO]]="SI",0,Tabla13[[#This Row],[Total]]-0)</f>
        <v>0</v>
      </c>
    </row>
    <row r="129" spans="1:12" x14ac:dyDescent="0.25">
      <c r="A129" s="2" t="str">
        <f>CONCATENATE(MONTH(Tabla13[[#This Row],[Fecha]]),"-",YEAR(Tabla13[[#This Row],[Fecha]]))</f>
        <v>1-1900</v>
      </c>
      <c r="B129" s="1"/>
      <c r="C129" s="5" t="s">
        <v>52</v>
      </c>
      <c r="E129" s="2">
        <v>0</v>
      </c>
      <c r="F129" s="6" t="s">
        <v>18</v>
      </c>
      <c r="G129" s="6" t="s">
        <v>19</v>
      </c>
      <c r="H129" s="6">
        <f>IF(Tabla13[[#This Row],[PAGADO]]="SI",0,Tabla13[[#This Row],[Total]]-0)</f>
        <v>0</v>
      </c>
    </row>
    <row r="130" spans="1:12" x14ac:dyDescent="0.25">
      <c r="A130" s="2" t="str">
        <f>CONCATENATE(MONTH(Tabla13[[#This Row],[Fecha]]),"-",YEAR(Tabla13[[#This Row],[Fecha]]))</f>
        <v>1-1900</v>
      </c>
      <c r="B130" s="1"/>
      <c r="C130" s="5" t="s">
        <v>53</v>
      </c>
      <c r="E130" s="2">
        <v>0</v>
      </c>
      <c r="F130" s="6" t="s">
        <v>18</v>
      </c>
      <c r="G130" s="6" t="s">
        <v>19</v>
      </c>
      <c r="H130" s="6">
        <f>IF(Tabla13[[#This Row],[PAGADO]]="SI",0,Tabla13[[#This Row],[Total]]-0)</f>
        <v>0</v>
      </c>
    </row>
    <row r="131" spans="1:12" x14ac:dyDescent="0.25">
      <c r="A131" s="2" t="str">
        <f>CONCATENATE(MONTH(Tabla13[[#This Row],[Fecha]]),"-",YEAR(Tabla13[[#This Row],[Fecha]]))</f>
        <v>1-1900</v>
      </c>
      <c r="B131" s="1"/>
      <c r="C131" s="5" t="s">
        <v>54</v>
      </c>
      <c r="E131" s="2">
        <v>0</v>
      </c>
      <c r="F131" s="6" t="s">
        <v>18</v>
      </c>
      <c r="G131" s="6" t="s">
        <v>19</v>
      </c>
      <c r="H131" s="6">
        <f>IF(Tabla13[[#This Row],[PAGADO]]="SI",0,Tabla13[[#This Row],[Total]]-0)</f>
        <v>0</v>
      </c>
    </row>
    <row r="132" spans="1:12" x14ac:dyDescent="0.25">
      <c r="A132" s="2" t="str">
        <f>CONCATENATE(MONTH(Tabla13[[#This Row],[Fecha]]),"-",YEAR(Tabla13[[#This Row],[Fecha]]))</f>
        <v>1-1900</v>
      </c>
      <c r="B132" s="1"/>
      <c r="C132" s="5" t="s">
        <v>55</v>
      </c>
      <c r="E132" s="2">
        <v>0</v>
      </c>
      <c r="F132" s="6" t="s">
        <v>18</v>
      </c>
      <c r="G132" s="6" t="s">
        <v>19</v>
      </c>
      <c r="H132" s="6">
        <f>IF(Tabla13[[#This Row],[PAGADO]]="SI",0,Tabla13[[#This Row],[Total]]-0)</f>
        <v>0</v>
      </c>
    </row>
    <row r="133" spans="1:12" x14ac:dyDescent="0.25">
      <c r="A133" s="2" t="str">
        <f>CONCATENATE(MONTH(Tabla13[[#This Row],[Fecha]]),"-",YEAR(Tabla13[[#This Row],[Fecha]]))</f>
        <v>1-1900</v>
      </c>
      <c r="B133" s="1"/>
      <c r="C133" s="5" t="s">
        <v>56</v>
      </c>
      <c r="E133" s="2">
        <v>0</v>
      </c>
      <c r="F133" s="6" t="s">
        <v>18</v>
      </c>
      <c r="G133" s="6" t="s">
        <v>19</v>
      </c>
      <c r="H133" s="6">
        <f>IF(Tabla13[[#This Row],[PAGADO]]="SI",0,Tabla13[[#This Row],[Total]]-0)</f>
        <v>0</v>
      </c>
    </row>
    <row r="134" spans="1:12" x14ac:dyDescent="0.25">
      <c r="A134" s="2" t="str">
        <f>CONCATENATE(MONTH(Tabla13[[#This Row],[Fecha]]),"-",YEAR(Tabla13[[#This Row],[Fecha]]))</f>
        <v>1-1900</v>
      </c>
      <c r="B134" s="1"/>
      <c r="C134" s="5" t="s">
        <v>57</v>
      </c>
      <c r="E134" s="2">
        <v>0</v>
      </c>
      <c r="F134" s="6" t="s">
        <v>18</v>
      </c>
      <c r="G134" s="6" t="s">
        <v>19</v>
      </c>
      <c r="H134" s="6">
        <f>IF(Tabla13[[#This Row],[PAGADO]]="SI",0,Tabla13[[#This Row],[Total]]-0)</f>
        <v>0</v>
      </c>
    </row>
    <row r="135" spans="1:12" x14ac:dyDescent="0.25">
      <c r="A135" s="2" t="str">
        <f>CONCATENATE(MONTH(Tabla13[[#This Row],[Fecha]]),"-",YEAR(Tabla13[[#This Row],[Fecha]]))</f>
        <v>1-1900</v>
      </c>
      <c r="B135" s="1"/>
      <c r="C135" s="5" t="s">
        <v>58</v>
      </c>
      <c r="E135" s="2">
        <v>0</v>
      </c>
      <c r="F135" s="6" t="s">
        <v>18</v>
      </c>
      <c r="G135" s="6" t="s">
        <v>19</v>
      </c>
      <c r="H135" s="6">
        <f>IF(Tabla13[[#This Row],[PAGADO]]="SI",0,Tabla13[[#This Row],[Total]]-0)</f>
        <v>0</v>
      </c>
    </row>
    <row r="136" spans="1:12" x14ac:dyDescent="0.25">
      <c r="A136" s="2" t="str">
        <f>CONCATENATE(MONTH(Tabla13[[#This Row],[Fecha]]),"-",YEAR(Tabla13[[#This Row],[Fecha]]))</f>
        <v>1-1900</v>
      </c>
      <c r="B136" s="1"/>
      <c r="C136" s="5" t="s">
        <v>59</v>
      </c>
      <c r="E136" s="2">
        <v>0</v>
      </c>
      <c r="F136" s="6" t="s">
        <v>18</v>
      </c>
      <c r="G136" s="6" t="s">
        <v>19</v>
      </c>
      <c r="H136" s="6">
        <f>IF(Tabla13[[#This Row],[PAGADO]]="SI",0,Tabla13[[#This Row],[Total]]-0)</f>
        <v>0</v>
      </c>
    </row>
    <row r="137" spans="1:12" x14ac:dyDescent="0.25">
      <c r="A137" s="2" t="str">
        <f>CONCATENATE(MONTH(Tabla13[[#This Row],[Fecha]]),"-",YEAR(Tabla13[[#This Row],[Fecha]]))</f>
        <v>1-1900</v>
      </c>
      <c r="B137" s="1"/>
      <c r="C137" s="5" t="s">
        <v>60</v>
      </c>
      <c r="E137" s="2">
        <v>0</v>
      </c>
      <c r="F137" s="6" t="s">
        <v>18</v>
      </c>
      <c r="G137" s="6" t="s">
        <v>19</v>
      </c>
      <c r="H137" s="6">
        <f>IF(Tabla13[[#This Row],[PAGADO]]="SI",0,Tabla13[[#This Row],[Total]]-0)</f>
        <v>0</v>
      </c>
    </row>
    <row r="138" spans="1:12" x14ac:dyDescent="0.25">
      <c r="A138" s="2" t="str">
        <f>CONCATENATE(MONTH(Tabla13[[#This Row],[Fecha]]),"-",YEAR(Tabla13[[#This Row],[Fecha]]))</f>
        <v>1-1900</v>
      </c>
      <c r="B138" s="1"/>
      <c r="C138" s="5" t="s">
        <v>61</v>
      </c>
      <c r="E138" s="2">
        <v>0</v>
      </c>
      <c r="F138" s="6" t="s">
        <v>18</v>
      </c>
      <c r="G138" s="6" t="s">
        <v>19</v>
      </c>
      <c r="H138" s="6">
        <f>IF(Tabla13[[#This Row],[PAGADO]]="SI",0,Tabla13[[#This Row],[Total]]-0)</f>
        <v>0</v>
      </c>
    </row>
    <row r="139" spans="1:12" x14ac:dyDescent="0.25">
      <c r="A139" s="2" t="str">
        <f>CONCATENATE(MONTH(Tabla13[[#This Row],[Fecha]]),"-",YEAR(Tabla13[[#This Row],[Fecha]]))</f>
        <v>1-1900</v>
      </c>
      <c r="B139" s="1"/>
      <c r="C139" s="5" t="s">
        <v>62</v>
      </c>
      <c r="E139" s="2">
        <v>0</v>
      </c>
      <c r="F139" s="6" t="s">
        <v>18</v>
      </c>
      <c r="G139" s="6" t="s">
        <v>19</v>
      </c>
      <c r="H139" s="6">
        <f>IF(Tabla13[[#This Row],[PAGADO]]="SI",0,Tabla13[[#This Row],[Total]]-0)</f>
        <v>0</v>
      </c>
      <c r="K139" t="s">
        <v>129</v>
      </c>
      <c r="L139" t="s">
        <v>130</v>
      </c>
    </row>
    <row r="140" spans="1:12" x14ac:dyDescent="0.25">
      <c r="A140" s="2" t="str">
        <f>CONCATENATE(MONTH(Tabla13[[#This Row],[Fecha]]),"-",YEAR(Tabla13[[#This Row],[Fecha]]))</f>
        <v>1-1900</v>
      </c>
      <c r="B140" s="1"/>
      <c r="C140" s="5" t="s">
        <v>63</v>
      </c>
      <c r="E140" s="2">
        <v>0</v>
      </c>
      <c r="F140" s="6" t="s">
        <v>18</v>
      </c>
      <c r="G140" s="6" t="s">
        <v>19</v>
      </c>
      <c r="H140" s="6">
        <f>IF(Tabla13[[#This Row],[PAGADO]]="SI",0,Tabla13[[#This Row],[Total]]-0)</f>
        <v>0</v>
      </c>
      <c r="K140">
        <v>25</v>
      </c>
      <c r="L140">
        <f>+K140*8</f>
        <v>200</v>
      </c>
    </row>
    <row r="141" spans="1:12" x14ac:dyDescent="0.25">
      <c r="A141" s="2" t="str">
        <f>CONCATENATE(MONTH(Tabla13[[#This Row],[Fecha]]),"-",YEAR(Tabla13[[#This Row],[Fecha]]))</f>
        <v>1-1900</v>
      </c>
      <c r="B141" s="1"/>
      <c r="C141" s="5" t="s">
        <v>64</v>
      </c>
      <c r="E141" s="2">
        <v>0</v>
      </c>
      <c r="F141" s="6" t="s">
        <v>18</v>
      </c>
      <c r="G141" s="6" t="s">
        <v>19</v>
      </c>
      <c r="H141" s="6">
        <f>IF(Tabla13[[#This Row],[PAGADO]]="SI",0,Tabla13[[#This Row],[Total]]-0)</f>
        <v>0</v>
      </c>
    </row>
    <row r="142" spans="1:12" x14ac:dyDescent="0.25">
      <c r="A142" s="2" t="str">
        <f>CONCATENATE(MONTH(Tabla13[[#This Row],[Fecha]]),"-",YEAR(Tabla13[[#This Row],[Fecha]]))</f>
        <v>1-1900</v>
      </c>
      <c r="B142" s="1"/>
      <c r="C142" s="5" t="s">
        <v>65</v>
      </c>
      <c r="E142" s="2">
        <v>0</v>
      </c>
      <c r="F142" s="6" t="s">
        <v>18</v>
      </c>
      <c r="G142" s="6" t="s">
        <v>19</v>
      </c>
      <c r="H142" s="6">
        <f>IF(Tabla13[[#This Row],[PAGADO]]="SI",0,Tabla13[[#This Row],[Total]]-0)</f>
        <v>0</v>
      </c>
    </row>
    <row r="143" spans="1:12" x14ac:dyDescent="0.25">
      <c r="A143" s="2" t="str">
        <f>CONCATENATE(MONTH(Tabla13[[#This Row],[Fecha]]),"-",YEAR(Tabla13[[#This Row],[Fecha]]))</f>
        <v>1-1900</v>
      </c>
      <c r="B143" s="1"/>
      <c r="C143" s="5" t="s">
        <v>66</v>
      </c>
      <c r="E143" s="2">
        <v>0</v>
      </c>
      <c r="F143" s="6" t="s">
        <v>18</v>
      </c>
      <c r="G143" s="6" t="s">
        <v>19</v>
      </c>
      <c r="H143" s="6">
        <f>IF(Tabla13[[#This Row],[PAGADO]]="SI",0,Tabla13[[#This Row],[Total]]-0)</f>
        <v>0</v>
      </c>
    </row>
    <row r="144" spans="1:12" x14ac:dyDescent="0.25">
      <c r="A144" s="2" t="str">
        <f>CONCATENATE(MONTH(Tabla13[[#This Row],[Fecha]]),"-",YEAR(Tabla13[[#This Row],[Fecha]]))</f>
        <v>1-1900</v>
      </c>
      <c r="B144" s="1"/>
      <c r="C144" s="5" t="s">
        <v>67</v>
      </c>
      <c r="E144" s="2">
        <v>0</v>
      </c>
      <c r="F144" s="6" t="s">
        <v>18</v>
      </c>
      <c r="G144" s="6" t="s">
        <v>19</v>
      </c>
      <c r="H144" s="6">
        <f>IF(Tabla13[[#This Row],[PAGADO]]="SI",0,Tabla13[[#This Row],[Total]]-0)</f>
        <v>0</v>
      </c>
    </row>
    <row r="145" spans="1:12" x14ac:dyDescent="0.25">
      <c r="A145" s="2" t="str">
        <f>CONCATENATE(MONTH(Tabla13[[#This Row],[Fecha]]),"-",YEAR(Tabla13[[#This Row],[Fecha]]))</f>
        <v>1-1900</v>
      </c>
      <c r="B145" s="1"/>
      <c r="C145" s="5" t="s">
        <v>68</v>
      </c>
      <c r="E145" s="2">
        <v>0</v>
      </c>
      <c r="F145" s="6" t="s">
        <v>18</v>
      </c>
      <c r="G145" s="6" t="s">
        <v>19</v>
      </c>
      <c r="H145" s="6">
        <f>IF(Tabla13[[#This Row],[PAGADO]]="SI",0,Tabla13[[#This Row],[Total]]-0)</f>
        <v>0</v>
      </c>
    </row>
    <row r="146" spans="1:12" x14ac:dyDescent="0.25">
      <c r="A146" s="2" t="str">
        <f>CONCATENATE(MONTH(Tabla13[[#This Row],[Fecha]]),"-",YEAR(Tabla13[[#This Row],[Fecha]]))</f>
        <v>1-1900</v>
      </c>
      <c r="B146" s="1"/>
      <c r="C146" s="5" t="s">
        <v>69</v>
      </c>
      <c r="E146" s="2">
        <v>0</v>
      </c>
      <c r="F146" s="6" t="s">
        <v>18</v>
      </c>
      <c r="G146" s="6" t="s">
        <v>19</v>
      </c>
      <c r="H146" s="6">
        <f>IF(Tabla13[[#This Row],[PAGADO]]="SI",0,Tabla13[[#This Row],[Total]]-0)</f>
        <v>0</v>
      </c>
    </row>
    <row r="147" spans="1:12" x14ac:dyDescent="0.25">
      <c r="A147" s="2" t="str">
        <f>CONCATENATE(MONTH(Tabla13[[#This Row],[Fecha]]),"-",YEAR(Tabla13[[#This Row],[Fecha]]))</f>
        <v>1-1900</v>
      </c>
      <c r="B147" s="1"/>
      <c r="C147" s="5" t="s">
        <v>70</v>
      </c>
      <c r="E147" s="2">
        <v>0</v>
      </c>
      <c r="F147" s="6" t="s">
        <v>18</v>
      </c>
      <c r="G147" s="6" t="s">
        <v>19</v>
      </c>
      <c r="H147" s="6">
        <f>IF(Tabla13[[#This Row],[PAGADO]]="SI",0,Tabla13[[#This Row],[Total]]-0)</f>
        <v>0</v>
      </c>
      <c r="K147" t="s">
        <v>129</v>
      </c>
      <c r="L147" t="s">
        <v>130</v>
      </c>
    </row>
    <row r="148" spans="1:12" x14ac:dyDescent="0.25">
      <c r="A148" s="2" t="str">
        <f>CONCATENATE(MONTH(Tabla13[[#This Row],[Fecha]]),"-",YEAR(Tabla13[[#This Row],[Fecha]]))</f>
        <v>1-1900</v>
      </c>
      <c r="B148" s="1"/>
      <c r="C148" s="5" t="s">
        <v>71</v>
      </c>
      <c r="E148" s="2">
        <v>0</v>
      </c>
      <c r="F148" s="6" t="s">
        <v>18</v>
      </c>
      <c r="G148" s="6" t="s">
        <v>19</v>
      </c>
      <c r="H148" s="6">
        <f>IF(Tabla13[[#This Row],[PAGADO]]="SI",0,Tabla13[[#This Row],[Total]]-0)</f>
        <v>0</v>
      </c>
      <c r="K148">
        <v>19</v>
      </c>
      <c r="L148">
        <f>+K148*8</f>
        <v>152</v>
      </c>
    </row>
    <row r="149" spans="1:12" x14ac:dyDescent="0.25">
      <c r="A149" s="2" t="str">
        <f>CONCATENATE(MONTH(Tabla13[[#This Row],[Fecha]]),"-",YEAR(Tabla13[[#This Row],[Fecha]]))</f>
        <v>1-1900</v>
      </c>
      <c r="B149" s="1"/>
      <c r="C149" s="5" t="s">
        <v>72</v>
      </c>
      <c r="E149" s="2">
        <v>0</v>
      </c>
      <c r="F149" s="6" t="s">
        <v>18</v>
      </c>
      <c r="G149" s="6" t="s">
        <v>19</v>
      </c>
      <c r="H149" s="6">
        <f>IF(Tabla13[[#This Row],[PAGADO]]="SI",0,Tabla13[[#This Row],[Total]]-0)</f>
        <v>0</v>
      </c>
    </row>
    <row r="150" spans="1:12" x14ac:dyDescent="0.25">
      <c r="A150" s="2" t="str">
        <f>CONCATENATE(MONTH(Tabla13[[#This Row],[Fecha]]),"-",YEAR(Tabla13[[#This Row],[Fecha]]))</f>
        <v>1-1900</v>
      </c>
      <c r="B150" s="1"/>
      <c r="C150" s="5" t="s">
        <v>73</v>
      </c>
      <c r="E150" s="2">
        <v>0</v>
      </c>
      <c r="F150" s="6" t="s">
        <v>18</v>
      </c>
      <c r="G150" s="6" t="s">
        <v>19</v>
      </c>
      <c r="H150" s="6">
        <f>IF(Tabla13[[#This Row],[PAGADO]]="SI",0,Tabla13[[#This Row],[Total]]-0)</f>
        <v>0</v>
      </c>
    </row>
    <row r="151" spans="1:12" x14ac:dyDescent="0.25">
      <c r="A151" s="2" t="str">
        <f>CONCATENATE(MONTH(Tabla13[[#This Row],[Fecha]]),"-",YEAR(Tabla13[[#This Row],[Fecha]]))</f>
        <v>1-1900</v>
      </c>
      <c r="B151" s="1"/>
      <c r="C151" s="5" t="s">
        <v>74</v>
      </c>
      <c r="E151" s="2">
        <v>0</v>
      </c>
      <c r="F151" s="6" t="s">
        <v>18</v>
      </c>
      <c r="G151" s="6" t="s">
        <v>19</v>
      </c>
      <c r="H151" s="6">
        <f>IF(Tabla13[[#This Row],[PAGADO]]="SI",0,Tabla13[[#This Row],[Total]]-0)</f>
        <v>0</v>
      </c>
    </row>
    <row r="152" spans="1:12" x14ac:dyDescent="0.25">
      <c r="A152" s="2" t="str">
        <f>CONCATENATE(MONTH(Tabla13[[#This Row],[Fecha]]),"-",YEAR(Tabla13[[#This Row],[Fecha]]))</f>
        <v>1-1900</v>
      </c>
      <c r="B152" s="1"/>
      <c r="C152" s="5" t="s">
        <v>75</v>
      </c>
      <c r="E152" s="2">
        <v>0</v>
      </c>
      <c r="F152" s="6" t="s">
        <v>18</v>
      </c>
      <c r="G152" s="6" t="s">
        <v>19</v>
      </c>
      <c r="H152" s="6">
        <f>IF(Tabla13[[#This Row],[PAGADO]]="SI",0,Tabla13[[#This Row],[Total]]-0)</f>
        <v>0</v>
      </c>
    </row>
    <row r="153" spans="1:12" x14ac:dyDescent="0.25">
      <c r="A153" s="2" t="str">
        <f>CONCATENATE(MONTH(Tabla13[[#This Row],[Fecha]]),"-",YEAR(Tabla13[[#This Row],[Fecha]]))</f>
        <v>1-1900</v>
      </c>
      <c r="B153" s="1"/>
      <c r="C153" s="5" t="s">
        <v>76</v>
      </c>
      <c r="E153" s="2">
        <v>0</v>
      </c>
      <c r="F153" s="6" t="s">
        <v>18</v>
      </c>
      <c r="G153" s="6" t="s">
        <v>19</v>
      </c>
      <c r="H153" s="6">
        <f>IF(Tabla13[[#This Row],[PAGADO]]="SI",0,Tabla13[[#This Row],[Total]]-0)</f>
        <v>0</v>
      </c>
    </row>
    <row r="154" spans="1:12" x14ac:dyDescent="0.25">
      <c r="A154" s="2" t="str">
        <f>CONCATENATE(MONTH(Tabla13[[#This Row],[Fecha]]),"-",YEAR(Tabla13[[#This Row],[Fecha]]))</f>
        <v>1-1900</v>
      </c>
      <c r="B154" s="1"/>
      <c r="C154" s="5" t="s">
        <v>77</v>
      </c>
      <c r="E154" s="2">
        <v>0</v>
      </c>
      <c r="F154" s="6" t="s">
        <v>18</v>
      </c>
      <c r="G154" s="6" t="s">
        <v>19</v>
      </c>
      <c r="H154" s="6">
        <f>IF(Tabla13[[#This Row],[PAGADO]]="SI",0,Tabla13[[#This Row],[Total]]-0)</f>
        <v>0</v>
      </c>
    </row>
    <row r="155" spans="1:12" x14ac:dyDescent="0.25">
      <c r="A155" s="2" t="str">
        <f>CONCATENATE(MONTH(Tabla13[[#This Row],[Fecha]]),"-",YEAR(Tabla13[[#This Row],[Fecha]]))</f>
        <v>1-1900</v>
      </c>
      <c r="B155" s="1"/>
      <c r="C155" s="5" t="s">
        <v>78</v>
      </c>
      <c r="E155" s="2">
        <v>0</v>
      </c>
      <c r="F155" s="6" t="s">
        <v>18</v>
      </c>
      <c r="G155" s="6" t="s">
        <v>19</v>
      </c>
      <c r="H155" s="6">
        <f>IF(Tabla13[[#This Row],[PAGADO]]="SI",0,Tabla13[[#This Row],[Total]]-0)</f>
        <v>0</v>
      </c>
    </row>
    <row r="156" spans="1:12" x14ac:dyDescent="0.25">
      <c r="A156" s="2" t="str">
        <f>CONCATENATE(MONTH(Tabla13[[#This Row],[Fecha]]),"-",YEAR(Tabla13[[#This Row],[Fecha]]))</f>
        <v>1-1900</v>
      </c>
      <c r="B156" s="1"/>
      <c r="C156" s="5" t="s">
        <v>79</v>
      </c>
      <c r="E156" s="2">
        <v>0</v>
      </c>
      <c r="F156" s="6" t="s">
        <v>18</v>
      </c>
      <c r="G156" s="6" t="s">
        <v>19</v>
      </c>
      <c r="H156" s="6">
        <f>IF(Tabla13[[#This Row],[PAGADO]]="SI",0,Tabla13[[#This Row],[Total]]-0)</f>
        <v>0</v>
      </c>
      <c r="K156" t="s">
        <v>129</v>
      </c>
      <c r="L156" t="s">
        <v>130</v>
      </c>
    </row>
    <row r="157" spans="1:12" x14ac:dyDescent="0.25">
      <c r="A157" s="2" t="str">
        <f>CONCATENATE(MONTH(Tabla13[[#This Row],[Fecha]]),"-",YEAR(Tabla13[[#This Row],[Fecha]]))</f>
        <v>1-1900</v>
      </c>
      <c r="B157" s="1"/>
      <c r="C157" s="5" t="s">
        <v>80</v>
      </c>
      <c r="E157" s="2">
        <v>0</v>
      </c>
      <c r="F157" s="6" t="s">
        <v>18</v>
      </c>
      <c r="G157" s="6" t="s">
        <v>19</v>
      </c>
      <c r="H157" s="6">
        <f>IF(Tabla13[[#This Row],[PAGADO]]="SI",0,Tabla13[[#This Row],[Total]]-0)</f>
        <v>0</v>
      </c>
      <c r="K157">
        <v>20</v>
      </c>
      <c r="L157">
        <f>+K157*8</f>
        <v>160</v>
      </c>
    </row>
    <row r="158" spans="1:12" x14ac:dyDescent="0.25">
      <c r="A158" s="2" t="str">
        <f>CONCATENATE(MONTH(Tabla13[[#This Row],[Fecha]]),"-",YEAR(Tabla13[[#This Row],[Fecha]]))</f>
        <v>1-1900</v>
      </c>
      <c r="B158" s="1"/>
      <c r="C158" s="5" t="s">
        <v>81</v>
      </c>
      <c r="E158" s="2">
        <v>0</v>
      </c>
      <c r="F158" s="6" t="s">
        <v>18</v>
      </c>
      <c r="G158" s="6" t="s">
        <v>19</v>
      </c>
      <c r="H158" s="6">
        <f>IF(Tabla13[[#This Row],[PAGADO]]="SI",0,Tabla13[[#This Row],[Total]]-0)</f>
        <v>0</v>
      </c>
    </row>
    <row r="159" spans="1:12" x14ac:dyDescent="0.25">
      <c r="A159" s="2" t="str">
        <f>CONCATENATE(MONTH(Tabla13[[#This Row],[Fecha]]),"-",YEAR(Tabla13[[#This Row],[Fecha]]))</f>
        <v>1-1900</v>
      </c>
      <c r="B159" s="1"/>
      <c r="C159" s="5" t="s">
        <v>82</v>
      </c>
      <c r="E159" s="2">
        <v>0</v>
      </c>
      <c r="F159" s="6" t="s">
        <v>18</v>
      </c>
      <c r="G159" s="6" t="s">
        <v>19</v>
      </c>
      <c r="H159" s="6">
        <f>IF(Tabla13[[#This Row],[PAGADO]]="SI",0,Tabla13[[#This Row],[Total]]-0)</f>
        <v>0</v>
      </c>
      <c r="K159" t="s">
        <v>129</v>
      </c>
      <c r="L159" t="s">
        <v>130</v>
      </c>
    </row>
    <row r="160" spans="1:12" x14ac:dyDescent="0.25">
      <c r="A160" s="2" t="str">
        <f>CONCATENATE(MONTH(Tabla13[[#This Row],[Fecha]]),"-",YEAR(Tabla13[[#This Row],[Fecha]]))</f>
        <v>1-1900</v>
      </c>
      <c r="B160" s="1"/>
      <c r="C160" s="5" t="s">
        <v>83</v>
      </c>
      <c r="E160" s="2">
        <v>0</v>
      </c>
      <c r="F160" s="6" t="s">
        <v>18</v>
      </c>
      <c r="G160" s="6" t="s">
        <v>19</v>
      </c>
      <c r="H160" s="6">
        <f>IF(Tabla13[[#This Row],[PAGADO]]="SI",0,Tabla13[[#This Row],[Total]]-0)</f>
        <v>0</v>
      </c>
      <c r="K160">
        <v>25</v>
      </c>
      <c r="L160">
        <f>+K160*8</f>
        <v>200</v>
      </c>
    </row>
    <row r="161" spans="1:12" ht="13.5" customHeight="1" x14ac:dyDescent="0.25">
      <c r="A161" s="2" t="str">
        <f>CONCATENATE(MONTH(Tabla13[[#This Row],[Fecha]]),"-",YEAR(Tabla13[[#This Row],[Fecha]]))</f>
        <v>1-1900</v>
      </c>
      <c r="B161" s="1"/>
      <c r="C161" s="5" t="s">
        <v>84</v>
      </c>
      <c r="E161" s="2">
        <v>0</v>
      </c>
      <c r="F161" s="6" t="s">
        <v>18</v>
      </c>
      <c r="G161" s="6" t="s">
        <v>19</v>
      </c>
      <c r="H161" s="6">
        <f>IF(Tabla13[[#This Row],[PAGADO]]="SI",0,Tabla13[[#This Row],[Total]]-0)</f>
        <v>0</v>
      </c>
    </row>
    <row r="162" spans="1:12" x14ac:dyDescent="0.25">
      <c r="A162" s="2" t="str">
        <f>CONCATENATE(MONTH(Tabla13[[#This Row],[Fecha]]),"-",YEAR(Tabla13[[#This Row],[Fecha]]))</f>
        <v>1-1900</v>
      </c>
      <c r="B162" s="1"/>
      <c r="C162" s="5" t="s">
        <v>85</v>
      </c>
      <c r="E162" s="2">
        <v>0</v>
      </c>
      <c r="F162" s="6" t="s">
        <v>18</v>
      </c>
      <c r="G162" s="6" t="s">
        <v>19</v>
      </c>
      <c r="H162" s="6">
        <f>IF(Tabla13[[#This Row],[PAGADO]]="SI",0,Tabla13[[#This Row],[Total]]-0)</f>
        <v>0</v>
      </c>
    </row>
    <row r="163" spans="1:12" x14ac:dyDescent="0.25">
      <c r="A163" s="2" t="str">
        <f>CONCATENATE(MONTH(Tabla13[[#This Row],[Fecha]]),"-",YEAR(Tabla13[[#This Row],[Fecha]]))</f>
        <v>1-1900</v>
      </c>
      <c r="B163" s="1"/>
      <c r="C163" s="5" t="s">
        <v>86</v>
      </c>
      <c r="E163" s="2">
        <v>0</v>
      </c>
      <c r="F163" s="6" t="s">
        <v>18</v>
      </c>
      <c r="G163" s="6" t="s">
        <v>19</v>
      </c>
      <c r="H163" s="6">
        <f>IF(Tabla13[[#This Row],[PAGADO]]="SI",0,Tabla13[[#This Row],[Total]]-0)</f>
        <v>0</v>
      </c>
    </row>
    <row r="164" spans="1:12" x14ac:dyDescent="0.25">
      <c r="A164" s="2" t="str">
        <f>CONCATENATE(MONTH(Tabla13[[#This Row],[Fecha]]),"-",YEAR(Tabla13[[#This Row],[Fecha]]))</f>
        <v>1-1900</v>
      </c>
      <c r="B164" s="1"/>
      <c r="C164" s="5" t="s">
        <v>87</v>
      </c>
      <c r="E164" s="2">
        <v>0</v>
      </c>
      <c r="F164" s="6" t="s">
        <v>18</v>
      </c>
      <c r="G164" s="6" t="s">
        <v>19</v>
      </c>
      <c r="H164" s="6">
        <f>IF(Tabla13[[#This Row],[PAGADO]]="SI",0,Tabla13[[#This Row],[Total]]-0)</f>
        <v>0</v>
      </c>
    </row>
    <row r="165" spans="1:12" x14ac:dyDescent="0.25">
      <c r="A165" s="2" t="str">
        <f>CONCATENATE(MONTH(Tabla13[[#This Row],[Fecha]]),"-",YEAR(Tabla13[[#This Row],[Fecha]]))</f>
        <v>1-1900</v>
      </c>
      <c r="B165" s="1"/>
      <c r="C165" s="5" t="s">
        <v>88</v>
      </c>
      <c r="E165" s="2">
        <v>0</v>
      </c>
      <c r="F165" s="6" t="s">
        <v>18</v>
      </c>
      <c r="G165" s="6" t="s">
        <v>19</v>
      </c>
      <c r="H165" s="6">
        <f>IF(Tabla13[[#This Row],[PAGADO]]="SI",0,Tabla13[[#This Row],[Total]]-0)</f>
        <v>0</v>
      </c>
    </row>
    <row r="166" spans="1:12" x14ac:dyDescent="0.25">
      <c r="A166" s="2" t="str">
        <f>CONCATENATE(MONTH(Tabla13[[#This Row],[Fecha]]),"-",YEAR(Tabla13[[#This Row],[Fecha]]))</f>
        <v>1-1900</v>
      </c>
      <c r="B166" s="1"/>
      <c r="C166" s="5" t="s">
        <v>89</v>
      </c>
      <c r="E166" s="2">
        <v>0</v>
      </c>
      <c r="F166" s="6" t="s">
        <v>18</v>
      </c>
      <c r="G166" s="6" t="s">
        <v>19</v>
      </c>
      <c r="H166" s="6">
        <f>IF(Tabla13[[#This Row],[PAGADO]]="SI",0,Tabla13[[#This Row],[Total]]-0)</f>
        <v>0</v>
      </c>
    </row>
    <row r="167" spans="1:12" x14ac:dyDescent="0.25">
      <c r="A167" s="2" t="str">
        <f>CONCATENATE(MONTH(Tabla13[[#This Row],[Fecha]]),"-",YEAR(Tabla13[[#This Row],[Fecha]]))</f>
        <v>1-1900</v>
      </c>
      <c r="B167" s="1"/>
      <c r="C167" s="5" t="s">
        <v>90</v>
      </c>
      <c r="E167" s="2">
        <v>0</v>
      </c>
      <c r="F167" s="6" t="s">
        <v>18</v>
      </c>
      <c r="G167" s="6" t="s">
        <v>19</v>
      </c>
      <c r="H167" s="6">
        <f>IF(Tabla13[[#This Row],[PAGADO]]="SI",0,Tabla13[[#This Row],[Total]]-0)</f>
        <v>0</v>
      </c>
    </row>
    <row r="168" spans="1:12" x14ac:dyDescent="0.25">
      <c r="A168" s="2" t="str">
        <f>CONCATENATE(MONTH(Tabla13[[#This Row],[Fecha]]),"-",YEAR(Tabla13[[#This Row],[Fecha]]))</f>
        <v>1-1900</v>
      </c>
      <c r="B168" s="1"/>
      <c r="C168" s="5" t="s">
        <v>91</v>
      </c>
      <c r="E168" s="2">
        <v>0</v>
      </c>
      <c r="F168" s="6" t="s">
        <v>18</v>
      </c>
      <c r="G168" s="6" t="s">
        <v>19</v>
      </c>
      <c r="H168" s="6">
        <f>IF(Tabla13[[#This Row],[PAGADO]]="SI",0,Tabla13[[#This Row],[Total]]-0)</f>
        <v>0</v>
      </c>
    </row>
    <row r="169" spans="1:12" x14ac:dyDescent="0.25">
      <c r="A169" s="2" t="str">
        <f>CONCATENATE(MONTH(Tabla13[[#This Row],[Fecha]]),"-",YEAR(Tabla13[[#This Row],[Fecha]]))</f>
        <v>1-1900</v>
      </c>
      <c r="B169" s="1"/>
      <c r="C169" s="5" t="s">
        <v>92</v>
      </c>
      <c r="E169" s="2">
        <v>0</v>
      </c>
      <c r="F169" s="6" t="s">
        <v>18</v>
      </c>
      <c r="G169" s="6" t="s">
        <v>19</v>
      </c>
      <c r="H169" s="6">
        <f>IF(Tabla13[[#This Row],[PAGADO]]="SI",0,Tabla13[[#This Row],[Total]]-0)</f>
        <v>0</v>
      </c>
    </row>
    <row r="170" spans="1:12" x14ac:dyDescent="0.25">
      <c r="A170" s="2" t="str">
        <f>CONCATENATE(MONTH(Tabla13[[#This Row],[Fecha]]),"-",YEAR(Tabla13[[#This Row],[Fecha]]))</f>
        <v>1-1900</v>
      </c>
      <c r="B170" s="1"/>
      <c r="C170" s="5" t="s">
        <v>93</v>
      </c>
      <c r="E170" s="2">
        <v>0</v>
      </c>
      <c r="F170" s="6" t="s">
        <v>18</v>
      </c>
      <c r="G170" s="6" t="s">
        <v>19</v>
      </c>
      <c r="H170" s="6">
        <f>IF(Tabla13[[#This Row],[PAGADO]]="SI",0,Tabla13[[#This Row],[Total]]-0)</f>
        <v>0</v>
      </c>
    </row>
    <row r="171" spans="1:12" x14ac:dyDescent="0.25">
      <c r="A171" s="2" t="str">
        <f>CONCATENATE(MONTH(Tabla13[[#This Row],[Fecha]]),"-",YEAR(Tabla13[[#This Row],[Fecha]]))</f>
        <v>1-1900</v>
      </c>
      <c r="B171" s="1"/>
      <c r="C171" s="5" t="s">
        <v>94</v>
      </c>
      <c r="E171" s="2">
        <v>0</v>
      </c>
      <c r="F171" s="6" t="s">
        <v>18</v>
      </c>
      <c r="G171" s="6" t="s">
        <v>19</v>
      </c>
      <c r="H171" s="6">
        <f>IF(Tabla13[[#This Row],[PAGADO]]="SI",0,Tabla13[[#This Row],[Total]]-0)</f>
        <v>0</v>
      </c>
    </row>
    <row r="172" spans="1:12" x14ac:dyDescent="0.25">
      <c r="A172" s="2" t="str">
        <f>CONCATENATE(MONTH(Tabla13[[#This Row],[Fecha]]),"-",YEAR(Tabla13[[#This Row],[Fecha]]))</f>
        <v>1-1900</v>
      </c>
      <c r="B172" s="1"/>
      <c r="C172" s="5" t="s">
        <v>95</v>
      </c>
      <c r="E172" s="2">
        <v>0</v>
      </c>
      <c r="F172" s="6" t="s">
        <v>18</v>
      </c>
      <c r="G172" s="6" t="s">
        <v>19</v>
      </c>
      <c r="H172" s="6">
        <f>IF(Tabla13[[#This Row],[PAGADO]]="SI",0,Tabla13[[#This Row],[Total]]-0)</f>
        <v>0</v>
      </c>
      <c r="K172" t="s">
        <v>129</v>
      </c>
      <c r="L172" t="s">
        <v>130</v>
      </c>
    </row>
    <row r="173" spans="1:12" x14ac:dyDescent="0.25">
      <c r="A173" s="2" t="str">
        <f>CONCATENATE(MONTH(Tabla13[[#This Row],[Fecha]]),"-",YEAR(Tabla13[[#This Row],[Fecha]]))</f>
        <v>1-1900</v>
      </c>
      <c r="B173" s="1"/>
      <c r="C173" s="5" t="s">
        <v>96</v>
      </c>
      <c r="E173" s="2">
        <v>0</v>
      </c>
      <c r="F173" s="6" t="s">
        <v>18</v>
      </c>
      <c r="G173" s="6" t="s">
        <v>19</v>
      </c>
      <c r="H173" s="6">
        <f>IF(Tabla13[[#This Row],[PAGADO]]="SI",0,Tabla13[[#This Row],[Total]]-0)</f>
        <v>0</v>
      </c>
      <c r="K173">
        <v>2</v>
      </c>
      <c r="L173">
        <f>+K173*8</f>
        <v>16</v>
      </c>
    </row>
    <row r="174" spans="1:12" x14ac:dyDescent="0.25">
      <c r="A174" s="2" t="str">
        <f>CONCATENATE(MONTH(Tabla13[[#This Row],[Fecha]]),"-",YEAR(Tabla13[[#This Row],[Fecha]]))</f>
        <v>1-1900</v>
      </c>
      <c r="B174" s="1"/>
      <c r="C174" s="5" t="s">
        <v>97</v>
      </c>
      <c r="E174" s="2">
        <v>0</v>
      </c>
      <c r="F174" s="6" t="s">
        <v>18</v>
      </c>
      <c r="G174" s="6" t="s">
        <v>19</v>
      </c>
      <c r="H174" s="6">
        <f>IF(Tabla13[[#This Row],[PAGADO]]="SI",0,Tabla13[[#This Row],[Total]]-0)</f>
        <v>0</v>
      </c>
    </row>
    <row r="175" spans="1:12" x14ac:dyDescent="0.25">
      <c r="A175" s="2" t="str">
        <f>CONCATENATE(MONTH(Tabla13[[#This Row],[Fecha]]),"-",YEAR(Tabla13[[#This Row],[Fecha]]))</f>
        <v>1-1900</v>
      </c>
      <c r="B175" s="1"/>
      <c r="C175" s="5" t="s">
        <v>98</v>
      </c>
      <c r="E175" s="2">
        <v>0</v>
      </c>
      <c r="F175" s="6" t="s">
        <v>18</v>
      </c>
      <c r="G175" s="6" t="s">
        <v>19</v>
      </c>
      <c r="H175" s="6">
        <f>IF(Tabla13[[#This Row],[PAGADO]]="SI",0,Tabla13[[#This Row],[Total]]-0)</f>
        <v>0</v>
      </c>
    </row>
    <row r="176" spans="1:12" x14ac:dyDescent="0.25">
      <c r="A176" s="2" t="str">
        <f>CONCATENATE(MONTH(Tabla13[[#This Row],[Fecha]]),"-",YEAR(Tabla13[[#This Row],[Fecha]]))</f>
        <v>1-1900</v>
      </c>
      <c r="B176" s="1"/>
      <c r="C176" s="5" t="s">
        <v>99</v>
      </c>
      <c r="E176" s="2">
        <v>0</v>
      </c>
      <c r="F176" s="6" t="s">
        <v>18</v>
      </c>
      <c r="G176" s="6" t="s">
        <v>19</v>
      </c>
      <c r="H176" s="6">
        <f>IF(Tabla13[[#This Row],[PAGADO]]="SI",0,Tabla13[[#This Row],[Total]]-0)</f>
        <v>0</v>
      </c>
    </row>
    <row r="177" spans="1:8" x14ac:dyDescent="0.25">
      <c r="A177" s="2" t="str">
        <f>CONCATENATE(MONTH(Tabla13[[#This Row],[Fecha]]),"-",YEAR(Tabla13[[#This Row],[Fecha]]))</f>
        <v>1-1900</v>
      </c>
      <c r="B177" s="1"/>
      <c r="C177" s="5" t="s">
        <v>100</v>
      </c>
      <c r="E177" s="2">
        <v>0</v>
      </c>
      <c r="F177" s="6" t="s">
        <v>18</v>
      </c>
      <c r="G177" s="6" t="s">
        <v>19</v>
      </c>
      <c r="H177" s="6">
        <f>IF(Tabla13[[#This Row],[PAGADO]]="SI",0,Tabla13[[#This Row],[Total]]-0)</f>
        <v>0</v>
      </c>
    </row>
    <row r="178" spans="1:8" x14ac:dyDescent="0.25">
      <c r="A178" s="2" t="str">
        <f>CONCATENATE(MONTH(Tabla13[[#This Row],[Fecha]]),"-",YEAR(Tabla13[[#This Row],[Fecha]]))</f>
        <v>1-1900</v>
      </c>
      <c r="B178" s="1"/>
      <c r="C178" s="5" t="s">
        <v>101</v>
      </c>
      <c r="E178" s="2">
        <v>0</v>
      </c>
      <c r="F178" s="6" t="s">
        <v>18</v>
      </c>
      <c r="G178" s="6" t="s">
        <v>19</v>
      </c>
      <c r="H178" s="6">
        <f>IF(Tabla13[[#This Row],[PAGADO]]="SI",0,Tabla13[[#This Row],[Total]]-0)</f>
        <v>0</v>
      </c>
    </row>
    <row r="179" spans="1:8" x14ac:dyDescent="0.25">
      <c r="A179" s="2" t="str">
        <f>CONCATENATE(MONTH(Tabla13[[#This Row],[Fecha]]),"-",YEAR(Tabla13[[#This Row],[Fecha]]))</f>
        <v>1-1900</v>
      </c>
      <c r="B179" s="1"/>
      <c r="C179" s="5" t="s">
        <v>102</v>
      </c>
      <c r="E179" s="2">
        <v>0</v>
      </c>
      <c r="F179" s="6" t="s">
        <v>18</v>
      </c>
      <c r="G179" s="6" t="s">
        <v>19</v>
      </c>
      <c r="H179" s="6">
        <f>IF(Tabla13[[#This Row],[PAGADO]]="SI",0,Tabla13[[#This Row],[Total]]-0)</f>
        <v>0</v>
      </c>
    </row>
    <row r="180" spans="1:8" x14ac:dyDescent="0.25">
      <c r="A180" s="2" t="str">
        <f>CONCATENATE(MONTH(Tabla13[[#This Row],[Fecha]]),"-",YEAR(Tabla13[[#This Row],[Fecha]]))</f>
        <v>1-1900</v>
      </c>
      <c r="B180" s="1"/>
      <c r="C180" s="5" t="s">
        <v>103</v>
      </c>
      <c r="E180" s="2">
        <v>0</v>
      </c>
      <c r="F180" s="6" t="s">
        <v>18</v>
      </c>
      <c r="G180" s="6" t="s">
        <v>19</v>
      </c>
      <c r="H180" s="6">
        <f>IF(Tabla13[[#This Row],[PAGADO]]="SI",0,Tabla13[[#This Row],[Total]]-0)</f>
        <v>0</v>
      </c>
    </row>
    <row r="181" spans="1:8" x14ac:dyDescent="0.25">
      <c r="A181" s="2" t="str">
        <f>CONCATENATE(MONTH(Tabla13[[#This Row],[Fecha]]),"-",YEAR(Tabla13[[#This Row],[Fecha]]))</f>
        <v>1-1900</v>
      </c>
      <c r="B181" s="1"/>
      <c r="C181" s="5" t="s">
        <v>104</v>
      </c>
      <c r="E181" s="2">
        <v>0</v>
      </c>
      <c r="F181" s="6" t="s">
        <v>18</v>
      </c>
      <c r="G181" s="6" t="s">
        <v>19</v>
      </c>
      <c r="H181" s="6">
        <f>IF(Tabla13[[#This Row],[PAGADO]]="SI",0,Tabla13[[#This Row],[Total]]-0)</f>
        <v>0</v>
      </c>
    </row>
    <row r="182" spans="1:8" x14ac:dyDescent="0.25">
      <c r="A182" s="2" t="str">
        <f>CONCATENATE(MONTH(Tabla13[[#This Row],[Fecha]]),"-",YEAR(Tabla13[[#This Row],[Fecha]]))</f>
        <v>1-1900</v>
      </c>
      <c r="B182" s="1"/>
      <c r="C182" s="5" t="s">
        <v>105</v>
      </c>
      <c r="E182" s="2">
        <v>0</v>
      </c>
      <c r="F182" s="6" t="s">
        <v>18</v>
      </c>
      <c r="G182" s="6" t="s">
        <v>19</v>
      </c>
      <c r="H182" s="6">
        <f>IF(Tabla13[[#This Row],[PAGADO]]="SI",0,Tabla13[[#This Row],[Total]]-0)</f>
        <v>0</v>
      </c>
    </row>
    <row r="183" spans="1:8" x14ac:dyDescent="0.25">
      <c r="A183" s="2" t="str">
        <f>CONCATENATE(MONTH(Tabla13[[#This Row],[Fecha]]),"-",YEAR(Tabla13[[#This Row],[Fecha]]))</f>
        <v>1-1900</v>
      </c>
      <c r="B183" s="1"/>
      <c r="C183" s="5" t="s">
        <v>106</v>
      </c>
      <c r="E183" s="2">
        <v>0</v>
      </c>
      <c r="F183" s="6" t="s">
        <v>18</v>
      </c>
      <c r="G183" s="6" t="s">
        <v>19</v>
      </c>
      <c r="H183" s="6">
        <f>IF(Tabla13[[#This Row],[PAGADO]]="SI",0,Tabla13[[#This Row],[Total]]-0)</f>
        <v>0</v>
      </c>
    </row>
    <row r="184" spans="1:8" x14ac:dyDescent="0.25">
      <c r="A184" s="2" t="str">
        <f>CONCATENATE(MONTH(Tabla13[[#This Row],[Fecha]]),"-",YEAR(Tabla13[[#This Row],[Fecha]]))</f>
        <v>1-1900</v>
      </c>
      <c r="B184" s="1"/>
      <c r="C184" s="5" t="s">
        <v>107</v>
      </c>
      <c r="E184" s="2">
        <v>0</v>
      </c>
      <c r="F184" s="6" t="s">
        <v>18</v>
      </c>
      <c r="G184" s="6" t="s">
        <v>19</v>
      </c>
      <c r="H184" s="6">
        <f>IF(Tabla13[[#This Row],[PAGADO]]="SI",0,Tabla13[[#This Row],[Total]]-0)</f>
        <v>0</v>
      </c>
    </row>
    <row r="185" spans="1:8" x14ac:dyDescent="0.25">
      <c r="A185" s="2" t="str">
        <f>CONCATENATE(MONTH(Tabla13[[#This Row],[Fecha]]),"-",YEAR(Tabla13[[#This Row],[Fecha]]))</f>
        <v>1-1900</v>
      </c>
      <c r="B185" s="1"/>
      <c r="C185" s="5" t="s">
        <v>108</v>
      </c>
      <c r="E185" s="2">
        <v>0</v>
      </c>
      <c r="F185" s="6" t="s">
        <v>18</v>
      </c>
      <c r="G185" s="6" t="s">
        <v>19</v>
      </c>
      <c r="H185" s="6">
        <f>IF(Tabla13[[#This Row],[PAGADO]]="SI",0,Tabla13[[#This Row],[Total]]-0)</f>
        <v>0</v>
      </c>
    </row>
    <row r="186" spans="1:8" x14ac:dyDescent="0.25">
      <c r="A186" s="2" t="str">
        <f>CONCATENATE(MONTH(Tabla13[[#This Row],[Fecha]]),"-",YEAR(Tabla13[[#This Row],[Fecha]]))</f>
        <v>1-1900</v>
      </c>
      <c r="B186" s="1"/>
      <c r="C186" s="5" t="s">
        <v>109</v>
      </c>
      <c r="E186" s="2">
        <v>0</v>
      </c>
      <c r="F186" s="6" t="s">
        <v>18</v>
      </c>
      <c r="G186" s="6" t="s">
        <v>19</v>
      </c>
      <c r="H186" s="6">
        <f>IF(Tabla13[[#This Row],[PAGADO]]="SI",0,Tabla13[[#This Row],[Total]]-0)</f>
        <v>0</v>
      </c>
    </row>
    <row r="187" spans="1:8" x14ac:dyDescent="0.25">
      <c r="A187" s="2" t="str">
        <f>CONCATENATE(MONTH(Tabla13[[#This Row],[Fecha]]),"-",YEAR(Tabla13[[#This Row],[Fecha]]))</f>
        <v>1-1900</v>
      </c>
      <c r="B187" s="1"/>
      <c r="C187" s="5" t="s">
        <v>110</v>
      </c>
      <c r="E187" s="2">
        <v>0</v>
      </c>
      <c r="F187" s="6" t="s">
        <v>18</v>
      </c>
      <c r="G187" s="6" t="s">
        <v>19</v>
      </c>
      <c r="H187" s="6">
        <f>IF(Tabla13[[#This Row],[PAGADO]]="SI",0,Tabla13[[#This Row],[Total]]-0)</f>
        <v>0</v>
      </c>
    </row>
    <row r="188" spans="1:8" x14ac:dyDescent="0.25">
      <c r="A188" s="2" t="str">
        <f>CONCATENATE(MONTH(Tabla13[[#This Row],[Fecha]]),"-",YEAR(Tabla13[[#This Row],[Fecha]]))</f>
        <v>1-1900</v>
      </c>
      <c r="B188" s="1"/>
      <c r="C188" s="5" t="s">
        <v>111</v>
      </c>
      <c r="E188" s="2">
        <v>0</v>
      </c>
      <c r="F188" s="6" t="s">
        <v>18</v>
      </c>
      <c r="G188" s="6" t="s">
        <v>19</v>
      </c>
      <c r="H188" s="6">
        <f>IF(Tabla13[[#This Row],[PAGADO]]="SI",0,Tabla13[[#This Row],[Total]]-0)</f>
        <v>0</v>
      </c>
    </row>
    <row r="189" spans="1:8" x14ac:dyDescent="0.25">
      <c r="A189" s="2" t="str">
        <f>CONCATENATE(MONTH(Tabla13[[#This Row],[Fecha]]),"-",YEAR(Tabla13[[#This Row],[Fecha]]))</f>
        <v>1-1900</v>
      </c>
      <c r="B189" s="1"/>
      <c r="C189" s="5" t="s">
        <v>112</v>
      </c>
      <c r="E189" s="2">
        <v>0</v>
      </c>
      <c r="F189" s="6" t="s">
        <v>18</v>
      </c>
      <c r="G189" s="6" t="s">
        <v>19</v>
      </c>
      <c r="H189" s="6">
        <f>IF(Tabla13[[#This Row],[PAGADO]]="SI",0,Tabla13[[#This Row],[Total]]-0)</f>
        <v>0</v>
      </c>
    </row>
    <row r="190" spans="1:8" x14ac:dyDescent="0.25">
      <c r="A190" s="2" t="str">
        <f>CONCATENATE(MONTH(Tabla13[[#This Row],[Fecha]]),"-",YEAR(Tabla13[[#This Row],[Fecha]]))</f>
        <v>1-1900</v>
      </c>
      <c r="B190" s="1"/>
      <c r="C190" s="5" t="s">
        <v>113</v>
      </c>
      <c r="E190" s="2">
        <v>0</v>
      </c>
      <c r="F190" s="6" t="s">
        <v>18</v>
      </c>
      <c r="G190" s="6" t="s">
        <v>19</v>
      </c>
      <c r="H190" s="6">
        <f>IF(Tabla13[[#This Row],[PAGADO]]="SI",0,Tabla13[[#This Row],[Total]]-0)</f>
        <v>0</v>
      </c>
    </row>
    <row r="191" spans="1:8" x14ac:dyDescent="0.25">
      <c r="A191" s="2" t="str">
        <f>CONCATENATE(MONTH(Tabla13[[#This Row],[Fecha]]),"-",YEAR(Tabla13[[#This Row],[Fecha]]))</f>
        <v>1-1900</v>
      </c>
      <c r="B191" s="1"/>
      <c r="C191" s="5" t="s">
        <v>114</v>
      </c>
      <c r="E191" s="2">
        <v>0</v>
      </c>
      <c r="F191" s="6" t="s">
        <v>18</v>
      </c>
      <c r="G191" s="6" t="s">
        <v>19</v>
      </c>
      <c r="H191" s="6">
        <f>IF(Tabla13[[#This Row],[PAGADO]]="SI",0,Tabla13[[#This Row],[Total]]-0)</f>
        <v>0</v>
      </c>
    </row>
    <row r="192" spans="1:8" x14ac:dyDescent="0.25">
      <c r="A192" s="2" t="str">
        <f>CONCATENATE(MONTH(Tabla13[[#This Row],[Fecha]]),"-",YEAR(Tabla13[[#This Row],[Fecha]]))</f>
        <v>1-1900</v>
      </c>
      <c r="B192" s="1"/>
      <c r="C192" s="5" t="s">
        <v>115</v>
      </c>
      <c r="E192" s="2">
        <v>0</v>
      </c>
      <c r="F192" s="6" t="s">
        <v>18</v>
      </c>
      <c r="G192" s="6" t="s">
        <v>19</v>
      </c>
      <c r="H192" s="6">
        <f>IF(Tabla13[[#This Row],[PAGADO]]="SI",0,Tabla13[[#This Row],[Total]]-0)</f>
        <v>0</v>
      </c>
    </row>
    <row r="193" spans="1:8" x14ac:dyDescent="0.25">
      <c r="A193" s="2" t="str">
        <f>CONCATENATE(MONTH(Tabla13[[#This Row],[Fecha]]),"-",YEAR(Tabla13[[#This Row],[Fecha]]))</f>
        <v>1-1900</v>
      </c>
      <c r="B193" s="1"/>
      <c r="C193" s="5" t="s">
        <v>116</v>
      </c>
      <c r="E193" s="2">
        <v>0</v>
      </c>
      <c r="F193" s="6" t="s">
        <v>18</v>
      </c>
      <c r="G193" s="6" t="s">
        <v>19</v>
      </c>
      <c r="H193" s="6">
        <f>IF(Tabla13[[#This Row],[PAGADO]]="SI",0,Tabla13[[#This Row],[Total]]-0)</f>
        <v>0</v>
      </c>
    </row>
    <row r="194" spans="1:8" x14ac:dyDescent="0.25">
      <c r="A194" s="2" t="str">
        <f>CONCATENATE(MONTH(Tabla13[[#This Row],[Fecha]]),"-",YEAR(Tabla13[[#This Row],[Fecha]]))</f>
        <v>1-1900</v>
      </c>
      <c r="B194" s="1"/>
      <c r="C194" s="5" t="s">
        <v>117</v>
      </c>
      <c r="E194" s="2">
        <v>0</v>
      </c>
      <c r="F194" s="6" t="s">
        <v>18</v>
      </c>
      <c r="G194" s="6" t="s">
        <v>19</v>
      </c>
      <c r="H194" s="6">
        <f>IF(Tabla13[[#This Row],[PAGADO]]="SI",0,Tabla13[[#This Row],[Total]]-0)</f>
        <v>0</v>
      </c>
    </row>
    <row r="195" spans="1:8" x14ac:dyDescent="0.25">
      <c r="A195" s="2" t="str">
        <f>CONCATENATE(MONTH(Tabla13[[#This Row],[Fecha]]),"-",YEAR(Tabla13[[#This Row],[Fecha]]))</f>
        <v>1-1900</v>
      </c>
      <c r="B195" s="1"/>
      <c r="C195" s="5" t="s">
        <v>118</v>
      </c>
      <c r="E195" s="2">
        <v>0</v>
      </c>
      <c r="F195" s="6" t="s">
        <v>18</v>
      </c>
      <c r="G195" s="6" t="s">
        <v>19</v>
      </c>
      <c r="H195" s="6">
        <f>IF(Tabla13[[#This Row],[PAGADO]]="SI",0,Tabla13[[#This Row],[Total]]-0)</f>
        <v>0</v>
      </c>
    </row>
    <row r="196" spans="1:8" x14ac:dyDescent="0.25">
      <c r="A196" s="2" t="str">
        <f>CONCATENATE(MONTH(Tabla13[[#This Row],[Fecha]]),"-",YEAR(Tabla13[[#This Row],[Fecha]]))</f>
        <v>1-1900</v>
      </c>
      <c r="B196" s="1"/>
      <c r="C196" s="5" t="s">
        <v>119</v>
      </c>
      <c r="E196" s="2">
        <v>0</v>
      </c>
      <c r="F196" s="6" t="s">
        <v>18</v>
      </c>
      <c r="G196" s="6" t="s">
        <v>19</v>
      </c>
      <c r="H196" s="6">
        <f>IF(Tabla13[[#This Row],[PAGADO]]="SI",0,Tabla13[[#This Row],[Total]]-0)</f>
        <v>0</v>
      </c>
    </row>
    <row r="197" spans="1:8" x14ac:dyDescent="0.25">
      <c r="A197" s="2" t="str">
        <f>CONCATENATE(MONTH(Tabla13[[#This Row],[Fecha]]),"-",YEAR(Tabla13[[#This Row],[Fecha]]))</f>
        <v>1-1900</v>
      </c>
      <c r="B197" s="1"/>
      <c r="C197" s="5" t="s">
        <v>120</v>
      </c>
      <c r="E197" s="2">
        <v>0</v>
      </c>
      <c r="F197" s="6" t="s">
        <v>18</v>
      </c>
      <c r="G197" s="6" t="s">
        <v>19</v>
      </c>
      <c r="H197" s="6">
        <f>IF(Tabla13[[#This Row],[PAGADO]]="SI",0,Tabla13[[#This Row],[Total]]-0)</f>
        <v>0</v>
      </c>
    </row>
    <row r="198" spans="1:8" x14ac:dyDescent="0.25">
      <c r="A198" s="2" t="str">
        <f>CONCATENATE(MONTH(Tabla13[[#This Row],[Fecha]]),"-",YEAR(Tabla13[[#This Row],[Fecha]]))</f>
        <v>1-1900</v>
      </c>
      <c r="B198" s="1"/>
      <c r="C198" s="5" t="s">
        <v>121</v>
      </c>
      <c r="E198" s="2">
        <v>0</v>
      </c>
      <c r="F198" s="6" t="s">
        <v>18</v>
      </c>
      <c r="G198" s="6" t="s">
        <v>19</v>
      </c>
      <c r="H198" s="6">
        <f>IF(Tabla13[[#This Row],[PAGADO]]="SI",0,Tabla13[[#This Row],[Total]]-0)</f>
        <v>0</v>
      </c>
    </row>
    <row r="199" spans="1:8" x14ac:dyDescent="0.25">
      <c r="A199" s="2" t="str">
        <f>CONCATENATE(MONTH(Tabla13[[#This Row],[Fecha]]),"-",YEAR(Tabla13[[#This Row],[Fecha]]))</f>
        <v>1-1900</v>
      </c>
      <c r="B199" s="1"/>
      <c r="C199" s="5" t="s">
        <v>122</v>
      </c>
      <c r="E199" s="2">
        <v>0</v>
      </c>
      <c r="F199" s="6" t="s">
        <v>18</v>
      </c>
      <c r="G199" s="6" t="s">
        <v>19</v>
      </c>
      <c r="H199" s="6">
        <f>IF(Tabla13[[#This Row],[PAGADO]]="SI",0,Tabla13[[#This Row],[Total]]-0)</f>
        <v>0</v>
      </c>
    </row>
    <row r="200" spans="1:8" x14ac:dyDescent="0.25">
      <c r="A200" s="2" t="str">
        <f>CONCATENATE(MONTH(Tabla13[[#This Row],[Fecha]]),"-",YEAR(Tabla13[[#This Row],[Fecha]]))</f>
        <v>1-1900</v>
      </c>
      <c r="B200" s="1"/>
      <c r="C200" s="5" t="s">
        <v>123</v>
      </c>
      <c r="E200" s="2">
        <v>0</v>
      </c>
      <c r="F200" s="6" t="s">
        <v>18</v>
      </c>
      <c r="G200" s="6" t="s">
        <v>19</v>
      </c>
      <c r="H200" s="6">
        <f>IF(Tabla13[[#This Row],[PAGADO]]="SI",0,Tabla13[[#This Row],[Total]]-0)</f>
        <v>0</v>
      </c>
    </row>
    <row r="201" spans="1:8" x14ac:dyDescent="0.25">
      <c r="A201" s="2" t="str">
        <f>CONCATENATE(MONTH(Tabla13[[#This Row],[Fecha]]),"-",YEAR(Tabla13[[#This Row],[Fecha]]))</f>
        <v>1-1900</v>
      </c>
      <c r="B201" s="1"/>
      <c r="C201" s="5" t="s">
        <v>124</v>
      </c>
      <c r="E201" s="2">
        <v>0</v>
      </c>
      <c r="F201" s="6" t="s">
        <v>18</v>
      </c>
      <c r="G201" s="6" t="s">
        <v>19</v>
      </c>
      <c r="H201" s="6">
        <f>IF(Tabla13[[#This Row],[PAGADO]]="SI",0,Tabla13[[#This Row],[Total]]-0)</f>
        <v>0</v>
      </c>
    </row>
    <row r="202" spans="1:8" x14ac:dyDescent="0.25">
      <c r="A202" s="2" t="str">
        <f>CONCATENATE(MONTH(Tabla13[[#This Row],[Fecha]]),"-",YEAR(Tabla13[[#This Row],[Fecha]]))</f>
        <v>1-1900</v>
      </c>
      <c r="B202" s="1"/>
      <c r="C202" s="5" t="s">
        <v>125</v>
      </c>
      <c r="E202" s="2">
        <v>0</v>
      </c>
      <c r="F202" s="6" t="s">
        <v>18</v>
      </c>
      <c r="G202" s="6" t="s">
        <v>19</v>
      </c>
      <c r="H202" s="6">
        <f>IF(Tabla13[[#This Row],[PAGADO]]="SI",0,Tabla13[[#This Row],[Total]]-0)</f>
        <v>0</v>
      </c>
    </row>
    <row r="203" spans="1:8" x14ac:dyDescent="0.25">
      <c r="A203" s="2" t="str">
        <f>CONCATENATE(MONTH(Tabla13[[#This Row],[Fecha]]),"-",YEAR(Tabla13[[#This Row],[Fecha]]))</f>
        <v>1-1900</v>
      </c>
      <c r="B203" s="1"/>
      <c r="C203" s="5" t="s">
        <v>126</v>
      </c>
      <c r="E203" s="2">
        <v>0</v>
      </c>
      <c r="F203" s="6" t="s">
        <v>18</v>
      </c>
      <c r="G203" s="6" t="s">
        <v>19</v>
      </c>
      <c r="H203" s="6">
        <f>IF(Tabla13[[#This Row],[PAGADO]]="SI",0,Tabla13[[#This Row],[Total]]-0)</f>
        <v>0</v>
      </c>
    </row>
    <row r="204" spans="1:8" x14ac:dyDescent="0.25">
      <c r="A204" s="2" t="str">
        <f>CONCATENATE(MONTH(Tabla13[[#This Row],[Fecha]]),"-",YEAR(Tabla13[[#This Row],[Fecha]]))</f>
        <v>1-1900</v>
      </c>
      <c r="B204" s="1"/>
      <c r="C204" s="5" t="s">
        <v>127</v>
      </c>
      <c r="E204" s="2">
        <v>0</v>
      </c>
      <c r="F204" s="6" t="s">
        <v>18</v>
      </c>
      <c r="G204" s="6" t="s">
        <v>19</v>
      </c>
      <c r="H204" s="6">
        <f>IF(Tabla13[[#This Row],[PAGADO]]="SI",0,Tabla13[[#This Row],[Total]]-0)</f>
        <v>0</v>
      </c>
    </row>
    <row r="205" spans="1:8" x14ac:dyDescent="0.25">
      <c r="A205" s="2" t="str">
        <f>CONCATENATE(MONTH(Tabla13[[#This Row],[Fecha]]),"-",YEAR(Tabla13[[#This Row],[Fecha]]))</f>
        <v>1-1900</v>
      </c>
      <c r="B205" s="1"/>
      <c r="C205" s="5" t="s">
        <v>230</v>
      </c>
      <c r="E205" s="2">
        <v>0</v>
      </c>
      <c r="F205" s="6" t="s">
        <v>18</v>
      </c>
      <c r="G205" s="6" t="s">
        <v>19</v>
      </c>
      <c r="H205" s="6">
        <f>IF(Tabla13[[#This Row],[PAGADO]]="SI",0,Tabla13[[#This Row],[Total]]-0)</f>
        <v>0</v>
      </c>
    </row>
    <row r="206" spans="1:8" x14ac:dyDescent="0.25">
      <c r="A206" s="2" t="str">
        <f>CONCATENATE(MONTH(Tabla13[[#This Row],[Fecha]]),"-",YEAR(Tabla13[[#This Row],[Fecha]]))</f>
        <v>1-1900</v>
      </c>
      <c r="B206" s="1"/>
      <c r="C206" s="5" t="s">
        <v>231</v>
      </c>
      <c r="E206" s="2">
        <v>0</v>
      </c>
      <c r="F206" s="6" t="s">
        <v>18</v>
      </c>
      <c r="G206" s="6" t="s">
        <v>19</v>
      </c>
      <c r="H206" s="6">
        <f>IF(Tabla13[[#This Row],[PAGADO]]="SI",0,Tabla13[[#This Row],[Total]]-0)</f>
        <v>0</v>
      </c>
    </row>
    <row r="207" spans="1:8" x14ac:dyDescent="0.25">
      <c r="A207" s="2" t="str">
        <f>CONCATENATE(MONTH(Tabla13[[#This Row],[Fecha]]),"-",YEAR(Tabla13[[#This Row],[Fecha]]))</f>
        <v>1-1900</v>
      </c>
      <c r="B207" s="1"/>
      <c r="C207" s="5" t="s">
        <v>232</v>
      </c>
      <c r="E207" s="2">
        <v>0</v>
      </c>
      <c r="F207" s="6" t="s">
        <v>18</v>
      </c>
      <c r="G207" s="6" t="s">
        <v>19</v>
      </c>
      <c r="H207" s="6">
        <f>IF(Tabla13[[#This Row],[PAGADO]]="SI",0,Tabla13[[#This Row],[Total]]-0)</f>
        <v>0</v>
      </c>
    </row>
    <row r="208" spans="1:8" x14ac:dyDescent="0.25">
      <c r="A208" s="2" t="str">
        <f>CONCATENATE(MONTH(Tabla13[[#This Row],[Fecha]]),"-",YEAR(Tabla13[[#This Row],[Fecha]]))</f>
        <v>1-1900</v>
      </c>
      <c r="B208" s="1"/>
      <c r="C208" s="5" t="s">
        <v>233</v>
      </c>
      <c r="E208" s="2">
        <v>0</v>
      </c>
      <c r="F208" s="6" t="s">
        <v>18</v>
      </c>
      <c r="G208" s="6" t="s">
        <v>19</v>
      </c>
      <c r="H208" s="6">
        <f>IF(Tabla13[[#This Row],[PAGADO]]="SI",0,Tabla13[[#This Row],[Total]]-0)</f>
        <v>0</v>
      </c>
    </row>
    <row r="209" spans="1:8" x14ac:dyDescent="0.25">
      <c r="A209" s="2" t="str">
        <f>CONCATENATE(MONTH(Tabla13[[#This Row],[Fecha]]),"-",YEAR(Tabla13[[#This Row],[Fecha]]))</f>
        <v>1-1900</v>
      </c>
      <c r="B209" s="1"/>
      <c r="C209" s="5" t="s">
        <v>234</v>
      </c>
      <c r="E209" s="2">
        <v>0</v>
      </c>
      <c r="F209" s="6" t="s">
        <v>18</v>
      </c>
      <c r="G209" s="6" t="s">
        <v>19</v>
      </c>
      <c r="H209" s="6">
        <f>IF(Tabla13[[#This Row],[PAGADO]]="SI",0,Tabla13[[#This Row],[Total]]-0)</f>
        <v>0</v>
      </c>
    </row>
    <row r="210" spans="1:8" x14ac:dyDescent="0.25">
      <c r="A210" s="2" t="str">
        <f>CONCATENATE(MONTH(Tabla13[[#This Row],[Fecha]]),"-",YEAR(Tabla13[[#This Row],[Fecha]]))</f>
        <v>1-1900</v>
      </c>
      <c r="B210" s="1"/>
      <c r="C210" s="5" t="s">
        <v>235</v>
      </c>
      <c r="E210" s="2">
        <v>0</v>
      </c>
      <c r="F210" s="6" t="s">
        <v>18</v>
      </c>
      <c r="G210" s="6" t="s">
        <v>19</v>
      </c>
      <c r="H210" s="6">
        <f>IF(Tabla13[[#This Row],[PAGADO]]="SI",0,Tabla13[[#This Row],[Total]]-0)</f>
        <v>0</v>
      </c>
    </row>
    <row r="211" spans="1:8" x14ac:dyDescent="0.25">
      <c r="A211" s="2" t="str">
        <f>CONCATENATE(MONTH(Tabla13[[#This Row],[Fecha]]),"-",YEAR(Tabla13[[#This Row],[Fecha]]))</f>
        <v>1-1900</v>
      </c>
      <c r="B211" s="1"/>
      <c r="C211" s="5" t="s">
        <v>236</v>
      </c>
      <c r="E211" s="2">
        <v>0</v>
      </c>
      <c r="F211" s="6" t="s">
        <v>18</v>
      </c>
      <c r="G211" s="6" t="s">
        <v>19</v>
      </c>
      <c r="H211" s="6">
        <f>IF(Tabla13[[#This Row],[PAGADO]]="SI",0,Tabla13[[#This Row],[Total]]-0)</f>
        <v>0</v>
      </c>
    </row>
    <row r="212" spans="1:8" x14ac:dyDescent="0.25">
      <c r="A212" s="2" t="str">
        <f>CONCATENATE(MONTH(Tabla13[[#This Row],[Fecha]]),"-",YEAR(Tabla13[[#This Row],[Fecha]]))</f>
        <v>1-1900</v>
      </c>
      <c r="B212" s="1"/>
      <c r="C212" s="5" t="s">
        <v>237</v>
      </c>
      <c r="E212" s="2">
        <v>0</v>
      </c>
      <c r="F212" s="6" t="s">
        <v>18</v>
      </c>
      <c r="G212" s="6" t="s">
        <v>19</v>
      </c>
      <c r="H212" s="6">
        <f>IF(Tabla13[[#This Row],[PAGADO]]="SI",0,Tabla13[[#This Row],[Total]]-0)</f>
        <v>0</v>
      </c>
    </row>
    <row r="213" spans="1:8" x14ac:dyDescent="0.25">
      <c r="A213" s="2" t="str">
        <f>CONCATENATE(MONTH(Tabla13[[#This Row],[Fecha]]),"-",YEAR(Tabla13[[#This Row],[Fecha]]))</f>
        <v>1-1900</v>
      </c>
      <c r="B213" s="1"/>
      <c r="C213" s="5" t="s">
        <v>238</v>
      </c>
      <c r="E213" s="2">
        <v>0</v>
      </c>
      <c r="F213" s="6" t="s">
        <v>18</v>
      </c>
      <c r="G213" s="6" t="s">
        <v>19</v>
      </c>
      <c r="H213" s="6">
        <f>IF(Tabla13[[#This Row],[PAGADO]]="SI",0,Tabla13[[#This Row],[Total]]-0)</f>
        <v>0</v>
      </c>
    </row>
    <row r="214" spans="1:8" x14ac:dyDescent="0.25">
      <c r="A214" s="2" t="str">
        <f>CONCATENATE(MONTH(Tabla13[[#This Row],[Fecha]]),"-",YEAR(Tabla13[[#This Row],[Fecha]]))</f>
        <v>1-1900</v>
      </c>
      <c r="B214" s="1"/>
      <c r="C214" s="5" t="s">
        <v>239</v>
      </c>
      <c r="E214" s="2">
        <v>0</v>
      </c>
      <c r="F214" s="6" t="s">
        <v>18</v>
      </c>
      <c r="G214" s="6" t="s">
        <v>19</v>
      </c>
      <c r="H214" s="6">
        <f>IF(Tabla13[[#This Row],[PAGADO]]="SI",0,Tabla13[[#This Row],[Total]]-0)</f>
        <v>0</v>
      </c>
    </row>
    <row r="215" spans="1:8" x14ac:dyDescent="0.25">
      <c r="A215" s="2" t="str">
        <f>CONCATENATE(MONTH(Tabla13[[#This Row],[Fecha]]),"-",YEAR(Tabla13[[#This Row],[Fecha]]))</f>
        <v>1-1900</v>
      </c>
      <c r="B215" s="1"/>
      <c r="C215" s="5" t="s">
        <v>240</v>
      </c>
      <c r="E215" s="2">
        <v>0</v>
      </c>
      <c r="F215" s="6" t="s">
        <v>18</v>
      </c>
      <c r="G215" s="6" t="s">
        <v>19</v>
      </c>
      <c r="H215" s="6">
        <f>IF(Tabla13[[#This Row],[PAGADO]]="SI",0,Tabla13[[#This Row],[Total]]-0)</f>
        <v>0</v>
      </c>
    </row>
    <row r="216" spans="1:8" x14ac:dyDescent="0.25">
      <c r="A216" s="2" t="str">
        <f>CONCATENATE(MONTH(Tabla13[[#This Row],[Fecha]]),"-",YEAR(Tabla13[[#This Row],[Fecha]]))</f>
        <v>1-1900</v>
      </c>
      <c r="B216" s="1"/>
      <c r="C216" s="5" t="s">
        <v>241</v>
      </c>
      <c r="E216" s="2">
        <v>0</v>
      </c>
      <c r="F216" s="6" t="s">
        <v>18</v>
      </c>
      <c r="G216" s="6" t="s">
        <v>19</v>
      </c>
      <c r="H216" s="6">
        <f>IF(Tabla13[[#This Row],[PAGADO]]="SI",0,Tabla13[[#This Row],[Total]]-0)</f>
        <v>0</v>
      </c>
    </row>
    <row r="217" spans="1:8" x14ac:dyDescent="0.25">
      <c r="A217" s="2" t="str">
        <f>CONCATENATE(MONTH(Tabla13[[#This Row],[Fecha]]),"-",YEAR(Tabla13[[#This Row],[Fecha]]))</f>
        <v>1-1900</v>
      </c>
      <c r="B217" s="1"/>
      <c r="C217" s="5" t="s">
        <v>242</v>
      </c>
      <c r="E217" s="2">
        <v>0</v>
      </c>
      <c r="F217" s="6" t="s">
        <v>18</v>
      </c>
      <c r="G217" s="6" t="s">
        <v>19</v>
      </c>
      <c r="H217" s="6">
        <f>IF(Tabla13[[#This Row],[PAGADO]]="SI",0,Tabla13[[#This Row],[Total]]-0)</f>
        <v>0</v>
      </c>
    </row>
    <row r="218" spans="1:8" x14ac:dyDescent="0.25">
      <c r="A218" s="2" t="str">
        <f>CONCATENATE(MONTH(Tabla13[[#This Row],[Fecha]]),"-",YEAR(Tabla13[[#This Row],[Fecha]]))</f>
        <v>1-1900</v>
      </c>
      <c r="B218" s="1"/>
      <c r="C218" s="5" t="s">
        <v>243</v>
      </c>
      <c r="E218" s="2">
        <v>0</v>
      </c>
      <c r="F218" s="6" t="s">
        <v>18</v>
      </c>
      <c r="G218" s="6" t="s">
        <v>19</v>
      </c>
      <c r="H218" s="6">
        <f>IF(Tabla13[[#This Row],[PAGADO]]="SI",0,Tabla13[[#This Row],[Total]]-0)</f>
        <v>0</v>
      </c>
    </row>
    <row r="219" spans="1:8" x14ac:dyDescent="0.25">
      <c r="A219" s="2" t="str">
        <f>CONCATENATE(MONTH(Tabla13[[#This Row],[Fecha]]),"-",YEAR(Tabla13[[#This Row],[Fecha]]))</f>
        <v>1-1900</v>
      </c>
      <c r="B219" s="1"/>
      <c r="C219" s="5" t="s">
        <v>244</v>
      </c>
      <c r="E219" s="2">
        <v>0</v>
      </c>
      <c r="F219" s="6" t="s">
        <v>18</v>
      </c>
      <c r="G219" s="6" t="s">
        <v>19</v>
      </c>
      <c r="H219" s="6">
        <f>IF(Tabla13[[#This Row],[PAGADO]]="SI",0,Tabla13[[#This Row],[Total]]-0)</f>
        <v>0</v>
      </c>
    </row>
    <row r="220" spans="1:8" x14ac:dyDescent="0.25">
      <c r="A220" s="2" t="str">
        <f>CONCATENATE(MONTH(Tabla13[[#This Row],[Fecha]]),"-",YEAR(Tabla13[[#This Row],[Fecha]]))</f>
        <v>1-1900</v>
      </c>
      <c r="B220" s="1"/>
      <c r="C220" s="5" t="s">
        <v>245</v>
      </c>
      <c r="E220" s="2">
        <v>0</v>
      </c>
      <c r="F220" s="6" t="s">
        <v>18</v>
      </c>
      <c r="G220" s="6" t="s">
        <v>19</v>
      </c>
      <c r="H220" s="6">
        <f>IF(Tabla13[[#This Row],[PAGADO]]="SI",0,Tabla13[[#This Row],[Total]]-0)</f>
        <v>0</v>
      </c>
    </row>
    <row r="221" spans="1:8" x14ac:dyDescent="0.25">
      <c r="A221" s="2" t="str">
        <f>CONCATENATE(MONTH(Tabla13[[#This Row],[Fecha]]),"-",YEAR(Tabla13[[#This Row],[Fecha]]))</f>
        <v>1-1900</v>
      </c>
      <c r="B221" s="1"/>
      <c r="C221" s="5" t="s">
        <v>246</v>
      </c>
      <c r="E221" s="2">
        <v>0</v>
      </c>
      <c r="F221" s="6" t="s">
        <v>18</v>
      </c>
      <c r="G221" s="6" t="s">
        <v>19</v>
      </c>
      <c r="H221" s="6">
        <f>IF(Tabla13[[#This Row],[PAGADO]]="SI",0,Tabla13[[#This Row],[Total]]-0)</f>
        <v>0</v>
      </c>
    </row>
    <row r="222" spans="1:8" x14ac:dyDescent="0.25">
      <c r="A222" s="2" t="str">
        <f>CONCATENATE(MONTH(Tabla13[[#This Row],[Fecha]]),"-",YEAR(Tabla13[[#This Row],[Fecha]]))</f>
        <v>1-1900</v>
      </c>
      <c r="B222" s="1"/>
      <c r="C222" s="5" t="s">
        <v>247</v>
      </c>
      <c r="E222" s="2">
        <v>0</v>
      </c>
      <c r="F222" s="6" t="s">
        <v>18</v>
      </c>
      <c r="G222" s="6" t="s">
        <v>19</v>
      </c>
      <c r="H222" s="6">
        <f>IF(Tabla13[[#This Row],[PAGADO]]="SI",0,Tabla13[[#This Row],[Total]]-0)</f>
        <v>0</v>
      </c>
    </row>
    <row r="223" spans="1:8" x14ac:dyDescent="0.25">
      <c r="A223" s="2" t="str">
        <f>CONCATENATE(MONTH(Tabla13[[#This Row],[Fecha]]),"-",YEAR(Tabla13[[#This Row],[Fecha]]))</f>
        <v>1-1900</v>
      </c>
      <c r="B223" s="1"/>
      <c r="C223" s="5" t="s">
        <v>248</v>
      </c>
      <c r="E223" s="2">
        <v>0</v>
      </c>
      <c r="F223" s="6" t="s">
        <v>18</v>
      </c>
      <c r="G223" s="6" t="s">
        <v>19</v>
      </c>
      <c r="H223" s="6">
        <f>IF(Tabla13[[#This Row],[PAGADO]]="SI",0,Tabla13[[#This Row],[Total]]-0)</f>
        <v>0</v>
      </c>
    </row>
    <row r="224" spans="1:8" x14ac:dyDescent="0.25">
      <c r="A224" s="2" t="str">
        <f>CONCATENATE(MONTH(Tabla13[[#This Row],[Fecha]]),"-",YEAR(Tabla13[[#This Row],[Fecha]]))</f>
        <v>1-1900</v>
      </c>
      <c r="B224" s="1"/>
      <c r="C224" s="5" t="s">
        <v>249</v>
      </c>
      <c r="E224" s="2">
        <v>0</v>
      </c>
      <c r="F224" s="6" t="s">
        <v>18</v>
      </c>
      <c r="G224" s="6" t="s">
        <v>19</v>
      </c>
      <c r="H224" s="6">
        <f>IF(Tabla13[[#This Row],[PAGADO]]="SI",0,Tabla13[[#This Row],[Total]]-0)</f>
        <v>0</v>
      </c>
    </row>
    <row r="225" spans="1:8" x14ac:dyDescent="0.25">
      <c r="A225" s="2" t="str">
        <f>CONCATENATE(MONTH(Tabla13[[#This Row],[Fecha]]),"-",YEAR(Tabla13[[#This Row],[Fecha]]))</f>
        <v>1-1900</v>
      </c>
      <c r="B225" s="1"/>
      <c r="C225" s="5" t="s">
        <v>250</v>
      </c>
      <c r="E225" s="2">
        <v>0</v>
      </c>
      <c r="F225" s="6" t="s">
        <v>18</v>
      </c>
      <c r="G225" s="6" t="s">
        <v>19</v>
      </c>
      <c r="H225" s="6">
        <f>IF(Tabla13[[#This Row],[PAGADO]]="SI",0,Tabla13[[#This Row],[Total]]-0)</f>
        <v>0</v>
      </c>
    </row>
    <row r="226" spans="1:8" x14ac:dyDescent="0.25">
      <c r="A226" s="2" t="str">
        <f>CONCATENATE(MONTH(Tabla13[[#This Row],[Fecha]]),"-",YEAR(Tabla13[[#This Row],[Fecha]]))</f>
        <v>1-1900</v>
      </c>
      <c r="B226" s="1"/>
      <c r="C226" s="5" t="s">
        <v>251</v>
      </c>
      <c r="E226" s="2">
        <v>0</v>
      </c>
      <c r="F226" s="6" t="s">
        <v>18</v>
      </c>
      <c r="G226" s="6" t="s">
        <v>19</v>
      </c>
      <c r="H226" s="6">
        <f>IF(Tabla13[[#This Row],[PAGADO]]="SI",0,Tabla13[[#This Row],[Total]]-0)</f>
        <v>0</v>
      </c>
    </row>
    <row r="227" spans="1:8" x14ac:dyDescent="0.25">
      <c r="A227" s="2" t="str">
        <f>CONCATENATE(MONTH(Tabla13[[#This Row],[Fecha]]),"-",YEAR(Tabla13[[#This Row],[Fecha]]))</f>
        <v>1-1900</v>
      </c>
      <c r="B227" s="1"/>
      <c r="C227" s="5" t="s">
        <v>252</v>
      </c>
      <c r="E227" s="2">
        <v>0</v>
      </c>
      <c r="F227" s="6" t="s">
        <v>18</v>
      </c>
      <c r="G227" s="6" t="s">
        <v>19</v>
      </c>
      <c r="H227" s="6">
        <f>IF(Tabla13[[#This Row],[PAGADO]]="SI",0,Tabla13[[#This Row],[Total]]-0)</f>
        <v>0</v>
      </c>
    </row>
    <row r="228" spans="1:8" x14ac:dyDescent="0.25">
      <c r="A228" s="2" t="str">
        <f>CONCATENATE(MONTH(Tabla13[[#This Row],[Fecha]]),"-",YEAR(Tabla13[[#This Row],[Fecha]]))</f>
        <v>1-1900</v>
      </c>
      <c r="B228" s="1"/>
      <c r="C228" s="5" t="s">
        <v>253</v>
      </c>
      <c r="E228" s="2">
        <v>0</v>
      </c>
      <c r="F228" s="6" t="s">
        <v>18</v>
      </c>
      <c r="G228" s="6" t="s">
        <v>19</v>
      </c>
      <c r="H228" s="6">
        <f>IF(Tabla13[[#This Row],[PAGADO]]="SI",0,Tabla13[[#This Row],[Total]]-0)</f>
        <v>0</v>
      </c>
    </row>
    <row r="229" spans="1:8" x14ac:dyDescent="0.25">
      <c r="A229" s="2" t="str">
        <f>CONCATENATE(MONTH(Tabla13[[#This Row],[Fecha]]),"-",YEAR(Tabla13[[#This Row],[Fecha]]))</f>
        <v>1-1900</v>
      </c>
      <c r="B229" s="1"/>
      <c r="C229" s="5" t="s">
        <v>254</v>
      </c>
      <c r="E229" s="2">
        <v>0</v>
      </c>
      <c r="F229" s="6" t="s">
        <v>18</v>
      </c>
      <c r="G229" s="6" t="s">
        <v>19</v>
      </c>
      <c r="H229" s="6">
        <f>IF(Tabla13[[#This Row],[PAGADO]]="SI",0,Tabla13[[#This Row],[Total]]-0)</f>
        <v>0</v>
      </c>
    </row>
    <row r="230" spans="1:8" x14ac:dyDescent="0.25">
      <c r="A230" s="2" t="str">
        <f>CONCATENATE(MONTH(Tabla13[[#This Row],[Fecha]]),"-",YEAR(Tabla13[[#This Row],[Fecha]]))</f>
        <v>1-1900</v>
      </c>
      <c r="B230" s="1"/>
      <c r="C230" s="5" t="s">
        <v>255</v>
      </c>
      <c r="E230" s="2">
        <v>0</v>
      </c>
      <c r="F230" s="6" t="s">
        <v>18</v>
      </c>
      <c r="G230" s="6" t="s">
        <v>19</v>
      </c>
      <c r="H230" s="6">
        <f>IF(Tabla13[[#This Row],[PAGADO]]="SI",0,Tabla13[[#This Row],[Total]]-0)</f>
        <v>0</v>
      </c>
    </row>
    <row r="231" spans="1:8" x14ac:dyDescent="0.25">
      <c r="A231" s="2" t="str">
        <f>CONCATENATE(MONTH(Tabla13[[#This Row],[Fecha]]),"-",YEAR(Tabla13[[#This Row],[Fecha]]))</f>
        <v>1-1900</v>
      </c>
      <c r="B231" s="1"/>
      <c r="C231" s="5" t="s">
        <v>256</v>
      </c>
      <c r="E231" s="2">
        <v>0</v>
      </c>
      <c r="F231" s="6" t="s">
        <v>18</v>
      </c>
      <c r="G231" s="6" t="s">
        <v>19</v>
      </c>
      <c r="H231" s="6">
        <f>IF(Tabla13[[#This Row],[PAGADO]]="SI",0,Tabla13[[#This Row],[Total]]-0)</f>
        <v>0</v>
      </c>
    </row>
    <row r="232" spans="1:8" x14ac:dyDescent="0.25">
      <c r="A232" s="2" t="str">
        <f>CONCATENATE(MONTH(Tabla13[[#This Row],[Fecha]]),"-",YEAR(Tabla13[[#This Row],[Fecha]]))</f>
        <v>1-1900</v>
      </c>
      <c r="B232" s="1"/>
      <c r="C232" s="5" t="s">
        <v>257</v>
      </c>
      <c r="E232" s="2">
        <v>0</v>
      </c>
      <c r="F232" s="6" t="s">
        <v>18</v>
      </c>
      <c r="G232" s="6" t="s">
        <v>19</v>
      </c>
      <c r="H232" s="6">
        <f>IF(Tabla13[[#This Row],[PAGADO]]="SI",0,Tabla13[[#This Row],[Total]]-0)</f>
        <v>0</v>
      </c>
    </row>
    <row r="233" spans="1:8" x14ac:dyDescent="0.25">
      <c r="A233" s="2" t="str">
        <f>CONCATENATE(MONTH(Tabla13[[#This Row],[Fecha]]),"-",YEAR(Tabla13[[#This Row],[Fecha]]))</f>
        <v>1-1900</v>
      </c>
      <c r="B233" s="1"/>
      <c r="C233" s="5" t="s">
        <v>258</v>
      </c>
      <c r="E233" s="2">
        <v>0</v>
      </c>
      <c r="F233" s="6" t="s">
        <v>18</v>
      </c>
      <c r="G233" s="6" t="s">
        <v>19</v>
      </c>
      <c r="H233" s="6">
        <f>IF(Tabla13[[#This Row],[PAGADO]]="SI",0,Tabla13[[#This Row],[Total]]-0)</f>
        <v>0</v>
      </c>
    </row>
    <row r="234" spans="1:8" x14ac:dyDescent="0.25">
      <c r="A234" s="2" t="str">
        <f>CONCATENATE(MONTH(Tabla13[[#This Row],[Fecha]]),"-",YEAR(Tabla13[[#This Row],[Fecha]]))</f>
        <v>1-1900</v>
      </c>
      <c r="B234" s="1"/>
      <c r="C234" s="5" t="s">
        <v>259</v>
      </c>
      <c r="E234" s="2">
        <v>0</v>
      </c>
      <c r="F234" s="6" t="s">
        <v>18</v>
      </c>
      <c r="G234" s="6" t="s">
        <v>19</v>
      </c>
      <c r="H234" s="6">
        <f>IF(Tabla13[[#This Row],[PAGADO]]="SI",0,Tabla13[[#This Row],[Total]]-0)</f>
        <v>0</v>
      </c>
    </row>
    <row r="235" spans="1:8" x14ac:dyDescent="0.25">
      <c r="A235" s="2" t="str">
        <f>CONCATENATE(MONTH(Tabla13[[#This Row],[Fecha]]),"-",YEAR(Tabla13[[#This Row],[Fecha]]))</f>
        <v>1-1900</v>
      </c>
      <c r="B235" s="1"/>
      <c r="C235" s="5" t="s">
        <v>260</v>
      </c>
      <c r="E235" s="2">
        <v>0</v>
      </c>
      <c r="F235" s="6" t="s">
        <v>18</v>
      </c>
      <c r="G235" s="6" t="s">
        <v>19</v>
      </c>
      <c r="H235" s="6">
        <f>IF(Tabla13[[#This Row],[PAGADO]]="SI",0,Tabla13[[#This Row],[Total]]-0)</f>
        <v>0</v>
      </c>
    </row>
    <row r="236" spans="1:8" x14ac:dyDescent="0.25">
      <c r="A236" s="2" t="str">
        <f>CONCATENATE(MONTH(Tabla13[[#This Row],[Fecha]]),"-",YEAR(Tabla13[[#This Row],[Fecha]]))</f>
        <v>1-1900</v>
      </c>
      <c r="B236" s="1"/>
      <c r="C236" s="5" t="s">
        <v>261</v>
      </c>
      <c r="E236" s="2">
        <v>0</v>
      </c>
      <c r="F236" s="6" t="s">
        <v>18</v>
      </c>
      <c r="G236" s="6" t="s">
        <v>19</v>
      </c>
      <c r="H236" s="6">
        <f>IF(Tabla13[[#This Row],[PAGADO]]="SI",0,Tabla13[[#This Row],[Total]]-0)</f>
        <v>0</v>
      </c>
    </row>
    <row r="237" spans="1:8" x14ac:dyDescent="0.25">
      <c r="A237" s="2" t="str">
        <f>CONCATENATE(MONTH(Tabla13[[#This Row],[Fecha]]),"-",YEAR(Tabla13[[#This Row],[Fecha]]))</f>
        <v>1-1900</v>
      </c>
      <c r="B237" s="1"/>
      <c r="C237" s="5" t="s">
        <v>262</v>
      </c>
      <c r="E237" s="2">
        <v>0</v>
      </c>
      <c r="F237" s="6" t="s">
        <v>18</v>
      </c>
      <c r="G237" s="6" t="s">
        <v>19</v>
      </c>
      <c r="H237" s="6">
        <f>IF(Tabla13[[#This Row],[PAGADO]]="SI",0,Tabla13[[#This Row],[Total]]-0)</f>
        <v>0</v>
      </c>
    </row>
    <row r="238" spans="1:8" x14ac:dyDescent="0.25">
      <c r="A238" s="2" t="str">
        <f>CONCATENATE(MONTH(Tabla13[[#This Row],[Fecha]]),"-",YEAR(Tabla13[[#This Row],[Fecha]]))</f>
        <v>1-1900</v>
      </c>
      <c r="B238" s="1"/>
      <c r="C238" s="5" t="s">
        <v>263</v>
      </c>
      <c r="E238" s="2">
        <v>0</v>
      </c>
      <c r="F238" s="6" t="s">
        <v>18</v>
      </c>
      <c r="G238" s="6" t="s">
        <v>19</v>
      </c>
      <c r="H238" s="6">
        <f>IF(Tabla13[[#This Row],[PAGADO]]="SI",0,Tabla13[[#This Row],[Total]]-0)</f>
        <v>0</v>
      </c>
    </row>
    <row r="239" spans="1:8" x14ac:dyDescent="0.25">
      <c r="A239" s="2" t="str">
        <f>CONCATENATE(MONTH(Tabla13[[#This Row],[Fecha]]),"-",YEAR(Tabla13[[#This Row],[Fecha]]))</f>
        <v>1-1900</v>
      </c>
      <c r="B239" s="1"/>
      <c r="C239" s="5" t="s">
        <v>264</v>
      </c>
      <c r="E239" s="2">
        <v>0</v>
      </c>
      <c r="F239" s="6" t="s">
        <v>18</v>
      </c>
      <c r="G239" s="6" t="s">
        <v>19</v>
      </c>
      <c r="H239" s="6">
        <f>IF(Tabla13[[#This Row],[PAGADO]]="SI",0,Tabla13[[#This Row],[Total]]-0)</f>
        <v>0</v>
      </c>
    </row>
    <row r="240" spans="1:8" x14ac:dyDescent="0.25">
      <c r="A240" s="2" t="str">
        <f>CONCATENATE(MONTH(Tabla13[[#This Row],[Fecha]]),"-",YEAR(Tabla13[[#This Row],[Fecha]]))</f>
        <v>1-1900</v>
      </c>
      <c r="B240" s="1"/>
      <c r="C240" s="5" t="s">
        <v>265</v>
      </c>
      <c r="E240" s="2">
        <v>0</v>
      </c>
      <c r="F240" s="6" t="s">
        <v>18</v>
      </c>
      <c r="G240" s="6" t="s">
        <v>19</v>
      </c>
      <c r="H240" s="6">
        <f>IF(Tabla13[[#This Row],[PAGADO]]="SI",0,Tabla13[[#This Row],[Total]]-0)</f>
        <v>0</v>
      </c>
    </row>
    <row r="241" spans="1:8" x14ac:dyDescent="0.25">
      <c r="A241" s="2" t="str">
        <f>CONCATENATE(MONTH(Tabla13[[#This Row],[Fecha]]),"-",YEAR(Tabla13[[#This Row],[Fecha]]))</f>
        <v>1-1900</v>
      </c>
      <c r="B241" s="1"/>
      <c r="C241" s="5" t="s">
        <v>266</v>
      </c>
      <c r="E241" s="2">
        <v>0</v>
      </c>
      <c r="F241" s="6" t="s">
        <v>18</v>
      </c>
      <c r="G241" s="6" t="s">
        <v>19</v>
      </c>
      <c r="H241" s="6">
        <f>IF(Tabla13[[#This Row],[PAGADO]]="SI",0,Tabla13[[#This Row],[Total]]-0)</f>
        <v>0</v>
      </c>
    </row>
    <row r="242" spans="1:8" x14ac:dyDescent="0.25">
      <c r="A242" s="2" t="str">
        <f>CONCATENATE(MONTH(Tabla13[[#This Row],[Fecha]]),"-",YEAR(Tabla13[[#This Row],[Fecha]]))</f>
        <v>1-1900</v>
      </c>
      <c r="B242" s="1"/>
      <c r="C242" s="5" t="s">
        <v>267</v>
      </c>
      <c r="E242" s="2">
        <v>0</v>
      </c>
      <c r="F242" s="6" t="s">
        <v>18</v>
      </c>
      <c r="G242" s="6" t="s">
        <v>19</v>
      </c>
      <c r="H242" s="6">
        <f>IF(Tabla13[[#This Row],[PAGADO]]="SI",0,Tabla13[[#This Row],[Total]]-0)</f>
        <v>0</v>
      </c>
    </row>
    <row r="243" spans="1:8" x14ac:dyDescent="0.25">
      <c r="A243" s="2" t="str">
        <f>CONCATENATE(MONTH(Tabla13[[#This Row],[Fecha]]),"-",YEAR(Tabla13[[#This Row],[Fecha]]))</f>
        <v>1-1900</v>
      </c>
      <c r="B243" s="1"/>
      <c r="C243" s="5" t="s">
        <v>268</v>
      </c>
      <c r="E243" s="2">
        <v>0</v>
      </c>
      <c r="F243" s="6" t="s">
        <v>18</v>
      </c>
      <c r="G243" s="6" t="s">
        <v>19</v>
      </c>
      <c r="H243" s="6">
        <f>IF(Tabla13[[#This Row],[PAGADO]]="SI",0,Tabla13[[#This Row],[Total]]-0)</f>
        <v>0</v>
      </c>
    </row>
    <row r="244" spans="1:8" x14ac:dyDescent="0.25">
      <c r="A244" s="2" t="str">
        <f>CONCATENATE(MONTH(Tabla13[[#This Row],[Fecha]]),"-",YEAR(Tabla13[[#This Row],[Fecha]]))</f>
        <v>1-1900</v>
      </c>
      <c r="B244" s="1"/>
      <c r="C244" s="5" t="s">
        <v>269</v>
      </c>
      <c r="E244" s="2">
        <v>0</v>
      </c>
      <c r="F244" s="6" t="s">
        <v>18</v>
      </c>
      <c r="G244" s="6" t="s">
        <v>19</v>
      </c>
      <c r="H244" s="6">
        <f>IF(Tabla13[[#This Row],[PAGADO]]="SI",0,Tabla13[[#This Row],[Total]]-0)</f>
        <v>0</v>
      </c>
    </row>
    <row r="245" spans="1:8" x14ac:dyDescent="0.25">
      <c r="A245" s="2" t="str">
        <f>CONCATENATE(MONTH(Tabla13[[#This Row],[Fecha]]),"-",YEAR(Tabla13[[#This Row],[Fecha]]))</f>
        <v>1-1900</v>
      </c>
      <c r="B245" s="1"/>
      <c r="C245" s="5" t="s">
        <v>270</v>
      </c>
      <c r="E245" s="2">
        <v>0</v>
      </c>
      <c r="F245" s="6" t="s">
        <v>18</v>
      </c>
      <c r="G245" s="6" t="s">
        <v>19</v>
      </c>
      <c r="H245" s="6">
        <f>IF(Tabla13[[#This Row],[PAGADO]]="SI",0,Tabla13[[#This Row],[Total]]-0)</f>
        <v>0</v>
      </c>
    </row>
    <row r="246" spans="1:8" x14ac:dyDescent="0.25">
      <c r="A246" s="2" t="str">
        <f>CONCATENATE(MONTH(Tabla13[[#This Row],[Fecha]]),"-",YEAR(Tabla13[[#This Row],[Fecha]]))</f>
        <v>1-1900</v>
      </c>
      <c r="B246" s="1"/>
      <c r="C246" s="5" t="s">
        <v>271</v>
      </c>
      <c r="E246" s="2">
        <v>0</v>
      </c>
      <c r="F246" s="6" t="s">
        <v>18</v>
      </c>
      <c r="G246" s="6" t="s">
        <v>19</v>
      </c>
      <c r="H246" s="6">
        <f>IF(Tabla13[[#This Row],[PAGADO]]="SI",0,Tabla13[[#This Row],[Total]]-0)</f>
        <v>0</v>
      </c>
    </row>
    <row r="247" spans="1:8" x14ac:dyDescent="0.25">
      <c r="A247" s="2" t="str">
        <f>CONCATENATE(MONTH(Tabla13[[#This Row],[Fecha]]),"-",YEAR(Tabla13[[#This Row],[Fecha]]))</f>
        <v>1-1900</v>
      </c>
      <c r="B247" s="1"/>
      <c r="C247" s="5" t="s">
        <v>272</v>
      </c>
      <c r="E247" s="2">
        <v>0</v>
      </c>
      <c r="F247" s="6" t="s">
        <v>18</v>
      </c>
      <c r="G247" s="6" t="s">
        <v>19</v>
      </c>
      <c r="H247" s="6">
        <f>IF(Tabla13[[#This Row],[PAGADO]]="SI",0,Tabla13[[#This Row],[Total]]-0)</f>
        <v>0</v>
      </c>
    </row>
    <row r="248" spans="1:8" x14ac:dyDescent="0.25">
      <c r="A248" s="2" t="str">
        <f>CONCATENATE(MONTH(Tabla13[[#This Row],[Fecha]]),"-",YEAR(Tabla13[[#This Row],[Fecha]]))</f>
        <v>1-1900</v>
      </c>
      <c r="B248" s="1"/>
      <c r="C248" s="5" t="s">
        <v>273</v>
      </c>
      <c r="E248" s="2">
        <v>0</v>
      </c>
      <c r="F248" s="6" t="s">
        <v>18</v>
      </c>
      <c r="G248" s="6" t="s">
        <v>19</v>
      </c>
      <c r="H248" s="6">
        <f>IF(Tabla13[[#This Row],[PAGADO]]="SI",0,Tabla13[[#This Row],[Total]]-0)</f>
        <v>0</v>
      </c>
    </row>
    <row r="249" spans="1:8" x14ac:dyDescent="0.25">
      <c r="A249" s="2" t="str">
        <f>CONCATENATE(MONTH(Tabla13[[#This Row],[Fecha]]),"-",YEAR(Tabla13[[#This Row],[Fecha]]))</f>
        <v>1-1900</v>
      </c>
      <c r="B249" s="1"/>
      <c r="C249" s="5" t="s">
        <v>274</v>
      </c>
      <c r="E249" s="2">
        <v>0</v>
      </c>
      <c r="F249" s="6" t="s">
        <v>18</v>
      </c>
      <c r="G249" s="6" t="s">
        <v>19</v>
      </c>
      <c r="H249" s="6">
        <f>IF(Tabla13[[#This Row],[PAGADO]]="SI",0,Tabla13[[#This Row],[Total]]-0)</f>
        <v>0</v>
      </c>
    </row>
    <row r="250" spans="1:8" x14ac:dyDescent="0.25">
      <c r="A250" s="2" t="str">
        <f>CONCATENATE(MONTH(Tabla13[[#This Row],[Fecha]]),"-",YEAR(Tabla13[[#This Row],[Fecha]]))</f>
        <v>1-1900</v>
      </c>
      <c r="B250" s="1"/>
      <c r="C250" s="5" t="s">
        <v>275</v>
      </c>
      <c r="E250" s="2">
        <v>0</v>
      </c>
      <c r="F250" s="6" t="s">
        <v>18</v>
      </c>
      <c r="G250" s="6" t="s">
        <v>19</v>
      </c>
      <c r="H250" s="6">
        <f>IF(Tabla13[[#This Row],[PAGADO]]="SI",0,Tabla13[[#This Row],[Total]]-0)</f>
        <v>0</v>
      </c>
    </row>
    <row r="251" spans="1:8" x14ac:dyDescent="0.25">
      <c r="A251" s="2" t="str">
        <f>CONCATENATE(MONTH(Tabla13[[#This Row],[Fecha]]),"-",YEAR(Tabla13[[#This Row],[Fecha]]))</f>
        <v>1-1900</v>
      </c>
      <c r="B251" s="1"/>
      <c r="C251" s="5" t="s">
        <v>276</v>
      </c>
      <c r="E251" s="2">
        <v>0</v>
      </c>
      <c r="F251" s="6" t="s">
        <v>18</v>
      </c>
      <c r="G251" s="6" t="s">
        <v>19</v>
      </c>
      <c r="H251" s="6">
        <f>IF(Tabla13[[#This Row],[PAGADO]]="SI",0,Tabla13[[#This Row],[Total]]-0)</f>
        <v>0</v>
      </c>
    </row>
    <row r="252" spans="1:8" x14ac:dyDescent="0.25">
      <c r="A252" s="2" t="str">
        <f>CONCATENATE(MONTH(Tabla13[[#This Row],[Fecha]]),"-",YEAR(Tabla13[[#This Row],[Fecha]]))</f>
        <v>1-1900</v>
      </c>
      <c r="B252" s="1"/>
      <c r="C252" s="5" t="s">
        <v>277</v>
      </c>
      <c r="E252" s="2">
        <v>0</v>
      </c>
      <c r="F252" s="6" t="s">
        <v>18</v>
      </c>
      <c r="G252" s="6" t="s">
        <v>19</v>
      </c>
      <c r="H252" s="6">
        <f>IF(Tabla13[[#This Row],[PAGADO]]="SI",0,Tabla13[[#This Row],[Total]]-0)</f>
        <v>0</v>
      </c>
    </row>
    <row r="253" spans="1:8" x14ac:dyDescent="0.25">
      <c r="A253" s="2" t="str">
        <f>CONCATENATE(MONTH(Tabla13[[#This Row],[Fecha]]),"-",YEAR(Tabla13[[#This Row],[Fecha]]))</f>
        <v>1-1900</v>
      </c>
      <c r="B253" s="1"/>
      <c r="C253" s="5" t="s">
        <v>278</v>
      </c>
      <c r="E253" s="2">
        <v>0</v>
      </c>
      <c r="F253" s="6" t="s">
        <v>18</v>
      </c>
      <c r="G253" s="6" t="s">
        <v>19</v>
      </c>
      <c r="H253" s="6">
        <f>IF(Tabla13[[#This Row],[PAGADO]]="SI",0,Tabla13[[#This Row],[Total]]-0)</f>
        <v>0</v>
      </c>
    </row>
    <row r="254" spans="1:8" x14ac:dyDescent="0.25">
      <c r="A254" s="2" t="str">
        <f>CONCATENATE(MONTH(Tabla13[[#This Row],[Fecha]]),"-",YEAR(Tabla13[[#This Row],[Fecha]]))</f>
        <v>1-1900</v>
      </c>
      <c r="B254" s="1"/>
      <c r="C254" s="5" t="s">
        <v>279</v>
      </c>
      <c r="E254" s="2">
        <v>0</v>
      </c>
      <c r="F254" s="6" t="s">
        <v>18</v>
      </c>
      <c r="G254" s="6" t="s">
        <v>19</v>
      </c>
      <c r="H254" s="6">
        <f>IF(Tabla13[[#This Row],[PAGADO]]="SI",0,Tabla13[[#This Row],[Total]]-0)</f>
        <v>0</v>
      </c>
    </row>
    <row r="255" spans="1:8" x14ac:dyDescent="0.25">
      <c r="A255" s="2" t="str">
        <f>CONCATENATE(MONTH(Tabla13[[#This Row],[Fecha]]),"-",YEAR(Tabla13[[#This Row],[Fecha]]))</f>
        <v>1-1900</v>
      </c>
      <c r="B255" s="1"/>
      <c r="C255" s="5" t="s">
        <v>280</v>
      </c>
      <c r="E255" s="2">
        <v>0</v>
      </c>
      <c r="F255" s="6" t="s">
        <v>18</v>
      </c>
      <c r="G255" s="6" t="s">
        <v>19</v>
      </c>
      <c r="H255" s="6">
        <f>IF(Tabla13[[#This Row],[PAGADO]]="SI",0,Tabla13[[#This Row],[Total]]-0)</f>
        <v>0</v>
      </c>
    </row>
    <row r="256" spans="1:8" x14ac:dyDescent="0.25">
      <c r="A256" s="2" t="str">
        <f>CONCATENATE(MONTH(Tabla13[[#This Row],[Fecha]]),"-",YEAR(Tabla13[[#This Row],[Fecha]]))</f>
        <v>1-1900</v>
      </c>
      <c r="B256" s="1"/>
      <c r="C256" s="5" t="s">
        <v>281</v>
      </c>
      <c r="E256" s="2">
        <v>0</v>
      </c>
      <c r="F256" s="6" t="s">
        <v>18</v>
      </c>
      <c r="G256" s="6" t="s">
        <v>19</v>
      </c>
      <c r="H256" s="6">
        <f>IF(Tabla13[[#This Row],[PAGADO]]="SI",0,Tabla13[[#This Row],[Total]]-0)</f>
        <v>0</v>
      </c>
    </row>
    <row r="257" spans="1:8" x14ac:dyDescent="0.25">
      <c r="A257" s="2" t="str">
        <f>CONCATENATE(MONTH(Tabla13[[#This Row],[Fecha]]),"-",YEAR(Tabla13[[#This Row],[Fecha]]))</f>
        <v>1-1900</v>
      </c>
      <c r="B257" s="1"/>
      <c r="C257" s="5" t="s">
        <v>282</v>
      </c>
      <c r="E257" s="2">
        <v>0</v>
      </c>
      <c r="F257" s="6" t="s">
        <v>18</v>
      </c>
      <c r="G257" s="6" t="s">
        <v>19</v>
      </c>
      <c r="H257" s="6">
        <f>IF(Tabla13[[#This Row],[PAGADO]]="SI",0,Tabla13[[#This Row],[Total]]-0)</f>
        <v>0</v>
      </c>
    </row>
    <row r="258" spans="1:8" x14ac:dyDescent="0.25">
      <c r="A258" s="2" t="str">
        <f>CONCATENATE(MONTH(Tabla13[[#This Row],[Fecha]]),"-",YEAR(Tabla13[[#This Row],[Fecha]]))</f>
        <v>1-1900</v>
      </c>
      <c r="B258" s="1"/>
      <c r="C258" s="5" t="s">
        <v>283</v>
      </c>
      <c r="E258" s="2">
        <v>0</v>
      </c>
      <c r="F258" s="6" t="s">
        <v>18</v>
      </c>
      <c r="G258" s="6" t="s">
        <v>19</v>
      </c>
      <c r="H258" s="6">
        <f>IF(Tabla13[[#This Row],[PAGADO]]="SI",0,Tabla13[[#This Row],[Total]]-0)</f>
        <v>0</v>
      </c>
    </row>
    <row r="259" spans="1:8" x14ac:dyDescent="0.25">
      <c r="A259" s="2" t="str">
        <f>CONCATENATE(MONTH(Tabla13[[#This Row],[Fecha]]),"-",YEAR(Tabla13[[#This Row],[Fecha]]))</f>
        <v>1-1900</v>
      </c>
      <c r="B259" s="1"/>
      <c r="C259" s="5" t="s">
        <v>284</v>
      </c>
      <c r="E259" s="2">
        <v>0</v>
      </c>
      <c r="F259" s="6" t="s">
        <v>18</v>
      </c>
      <c r="G259" s="6" t="s">
        <v>19</v>
      </c>
      <c r="H259" s="6">
        <f>IF(Tabla13[[#This Row],[PAGADO]]="SI",0,Tabla13[[#This Row],[Total]]-0)</f>
        <v>0</v>
      </c>
    </row>
    <row r="260" spans="1:8" x14ac:dyDescent="0.25">
      <c r="A260" s="2" t="str">
        <f>CONCATENATE(MONTH(Tabla13[[#This Row],[Fecha]]),"-",YEAR(Tabla13[[#This Row],[Fecha]]))</f>
        <v>1-1900</v>
      </c>
      <c r="B260" s="1"/>
      <c r="C260" s="5" t="s">
        <v>285</v>
      </c>
      <c r="E260" s="2">
        <v>0</v>
      </c>
      <c r="F260" s="6" t="s">
        <v>18</v>
      </c>
      <c r="G260" s="6" t="s">
        <v>19</v>
      </c>
      <c r="H260" s="6">
        <f>IF(Tabla13[[#This Row],[PAGADO]]="SI",0,Tabla13[[#This Row],[Total]]-0)</f>
        <v>0</v>
      </c>
    </row>
    <row r="261" spans="1:8" x14ac:dyDescent="0.25">
      <c r="A261" s="2" t="str">
        <f>CONCATENATE(MONTH(Tabla13[[#This Row],[Fecha]]),"-",YEAR(Tabla13[[#This Row],[Fecha]]))</f>
        <v>1-1900</v>
      </c>
      <c r="B261" s="1"/>
      <c r="C261" s="5" t="s">
        <v>286</v>
      </c>
      <c r="E261" s="2">
        <v>0</v>
      </c>
      <c r="F261" s="6" t="s">
        <v>18</v>
      </c>
      <c r="G261" s="6" t="s">
        <v>19</v>
      </c>
      <c r="H261" s="6">
        <f>IF(Tabla13[[#This Row],[PAGADO]]="SI",0,Tabla13[[#This Row],[Total]]-0)</f>
        <v>0</v>
      </c>
    </row>
    <row r="262" spans="1:8" x14ac:dyDescent="0.25">
      <c r="A262" s="2" t="str">
        <f>CONCATENATE(MONTH(Tabla13[[#This Row],[Fecha]]),"-",YEAR(Tabla13[[#This Row],[Fecha]]))</f>
        <v>1-1900</v>
      </c>
      <c r="B262" s="1"/>
      <c r="C262" s="5" t="s">
        <v>287</v>
      </c>
      <c r="E262" s="2">
        <v>0</v>
      </c>
      <c r="F262" s="6" t="s">
        <v>18</v>
      </c>
      <c r="G262" s="6" t="s">
        <v>19</v>
      </c>
      <c r="H262" s="6">
        <f>IF(Tabla13[[#This Row],[PAGADO]]="SI",0,Tabla13[[#This Row],[Total]]-0)</f>
        <v>0</v>
      </c>
    </row>
    <row r="263" spans="1:8" x14ac:dyDescent="0.25">
      <c r="A263" s="2" t="str">
        <f>CONCATENATE(MONTH(Tabla13[[#This Row],[Fecha]]),"-",YEAR(Tabla13[[#This Row],[Fecha]]))</f>
        <v>1-1900</v>
      </c>
      <c r="B263" s="1"/>
      <c r="C263" s="5" t="s">
        <v>288</v>
      </c>
      <c r="E263" s="2">
        <v>0</v>
      </c>
      <c r="F263" s="6" t="s">
        <v>18</v>
      </c>
      <c r="G263" s="6" t="s">
        <v>19</v>
      </c>
      <c r="H263" s="6">
        <f>IF(Tabla13[[#This Row],[PAGADO]]="SI",0,Tabla13[[#This Row],[Total]]-0)</f>
        <v>0</v>
      </c>
    </row>
    <row r="264" spans="1:8" x14ac:dyDescent="0.25">
      <c r="A264" s="2" t="str">
        <f>CONCATENATE(MONTH(Tabla13[[#This Row],[Fecha]]),"-",YEAR(Tabla13[[#This Row],[Fecha]]))</f>
        <v>1-1900</v>
      </c>
      <c r="B264" s="1"/>
      <c r="C264" s="5" t="s">
        <v>289</v>
      </c>
      <c r="E264" s="2">
        <v>0</v>
      </c>
      <c r="F264" s="6" t="s">
        <v>18</v>
      </c>
      <c r="G264" s="6" t="s">
        <v>19</v>
      </c>
      <c r="H264" s="6">
        <f>IF(Tabla13[[#This Row],[PAGADO]]="SI",0,Tabla13[[#This Row],[Total]]-0)</f>
        <v>0</v>
      </c>
    </row>
    <row r="265" spans="1:8" x14ac:dyDescent="0.25">
      <c r="A265" s="2" t="str">
        <f>CONCATENATE(MONTH(Tabla13[[#This Row],[Fecha]]),"-",YEAR(Tabla13[[#This Row],[Fecha]]))</f>
        <v>1-1900</v>
      </c>
      <c r="B265" s="1"/>
      <c r="C265" s="5" t="s">
        <v>290</v>
      </c>
      <c r="E265" s="2">
        <v>0</v>
      </c>
      <c r="F265" s="6" t="s">
        <v>18</v>
      </c>
      <c r="G265" s="6" t="s">
        <v>19</v>
      </c>
      <c r="H265" s="6">
        <f>IF(Tabla13[[#This Row],[PAGADO]]="SI",0,Tabla13[[#This Row],[Total]]-0)</f>
        <v>0</v>
      </c>
    </row>
    <row r="266" spans="1:8" x14ac:dyDescent="0.25">
      <c r="A266" s="2" t="str">
        <f>CONCATENATE(MONTH(Tabla13[[#This Row],[Fecha]]),"-",YEAR(Tabla13[[#This Row],[Fecha]]))</f>
        <v>1-1900</v>
      </c>
      <c r="B266" s="1"/>
      <c r="C266" s="5" t="s">
        <v>291</v>
      </c>
      <c r="E266" s="2">
        <v>0</v>
      </c>
      <c r="F266" s="6" t="s">
        <v>18</v>
      </c>
      <c r="G266" s="6" t="s">
        <v>19</v>
      </c>
      <c r="H266" s="6">
        <f>IF(Tabla13[[#This Row],[PAGADO]]="SI",0,Tabla13[[#This Row],[Total]]-0)</f>
        <v>0</v>
      </c>
    </row>
    <row r="267" spans="1:8" x14ac:dyDescent="0.25">
      <c r="A267" s="2" t="str">
        <f>CONCATENATE(MONTH(Tabla13[[#This Row],[Fecha]]),"-",YEAR(Tabla13[[#This Row],[Fecha]]))</f>
        <v>1-1900</v>
      </c>
      <c r="B267" s="1"/>
      <c r="C267" s="5" t="s">
        <v>292</v>
      </c>
      <c r="E267" s="2">
        <v>0</v>
      </c>
      <c r="F267" s="6" t="s">
        <v>18</v>
      </c>
      <c r="G267" s="6" t="s">
        <v>19</v>
      </c>
      <c r="H267" s="6">
        <f>IF(Tabla13[[#This Row],[PAGADO]]="SI",0,Tabla13[[#This Row],[Total]]-0)</f>
        <v>0</v>
      </c>
    </row>
    <row r="268" spans="1:8" x14ac:dyDescent="0.25">
      <c r="A268" s="2" t="str">
        <f>CONCATENATE(MONTH(Tabla13[[#This Row],[Fecha]]),"-",YEAR(Tabla13[[#This Row],[Fecha]]))</f>
        <v>1-1900</v>
      </c>
      <c r="B268" s="1"/>
      <c r="C268" s="5" t="s">
        <v>293</v>
      </c>
      <c r="E268" s="2">
        <v>0</v>
      </c>
      <c r="F268" s="6" t="s">
        <v>18</v>
      </c>
      <c r="G268" s="6" t="s">
        <v>19</v>
      </c>
      <c r="H268" s="6">
        <f>IF(Tabla13[[#This Row],[PAGADO]]="SI",0,Tabla13[[#This Row],[Total]]-0)</f>
        <v>0</v>
      </c>
    </row>
    <row r="269" spans="1:8" x14ac:dyDescent="0.25">
      <c r="A269" s="2" t="str">
        <f>CONCATENATE(MONTH(Tabla13[[#This Row],[Fecha]]),"-",YEAR(Tabla13[[#This Row],[Fecha]]))</f>
        <v>1-1900</v>
      </c>
      <c r="B269" s="1"/>
      <c r="C269" s="5" t="s">
        <v>294</v>
      </c>
      <c r="E269" s="2">
        <v>0</v>
      </c>
      <c r="F269" s="6" t="s">
        <v>18</v>
      </c>
      <c r="G269" s="6" t="s">
        <v>19</v>
      </c>
      <c r="H269" s="6">
        <f>IF(Tabla13[[#This Row],[PAGADO]]="SI",0,Tabla13[[#This Row],[Total]]-0)</f>
        <v>0</v>
      </c>
    </row>
    <row r="270" spans="1:8" x14ac:dyDescent="0.25">
      <c r="A270" s="2" t="str">
        <f>CONCATENATE(MONTH(Tabla13[[#This Row],[Fecha]]),"-",YEAR(Tabla13[[#This Row],[Fecha]]))</f>
        <v>1-1900</v>
      </c>
      <c r="B270" s="1"/>
      <c r="C270" s="5" t="s">
        <v>295</v>
      </c>
      <c r="E270" s="2">
        <v>0</v>
      </c>
      <c r="F270" s="6" t="s">
        <v>18</v>
      </c>
      <c r="G270" s="6" t="s">
        <v>19</v>
      </c>
      <c r="H270" s="6">
        <f>IF(Tabla13[[#This Row],[PAGADO]]="SI",0,Tabla13[[#This Row],[Total]]-0)</f>
        <v>0</v>
      </c>
    </row>
    <row r="271" spans="1:8" x14ac:dyDescent="0.25">
      <c r="A271" s="2" t="str">
        <f>CONCATENATE(MONTH(Tabla13[[#This Row],[Fecha]]),"-",YEAR(Tabla13[[#This Row],[Fecha]]))</f>
        <v>1-1900</v>
      </c>
      <c r="B271" s="1"/>
      <c r="C271" s="5" t="s">
        <v>296</v>
      </c>
      <c r="E271" s="2">
        <v>0</v>
      </c>
      <c r="F271" s="6" t="s">
        <v>18</v>
      </c>
      <c r="G271" s="6" t="s">
        <v>19</v>
      </c>
      <c r="H271" s="6">
        <f>IF(Tabla13[[#This Row],[PAGADO]]="SI",0,Tabla13[[#This Row],[Total]]-0)</f>
        <v>0</v>
      </c>
    </row>
    <row r="272" spans="1:8" x14ac:dyDescent="0.25">
      <c r="A272" s="2" t="str">
        <f>CONCATENATE(MONTH(Tabla13[[#This Row],[Fecha]]),"-",YEAR(Tabla13[[#This Row],[Fecha]]))</f>
        <v>1-1900</v>
      </c>
      <c r="B272" s="1"/>
      <c r="C272" s="5" t="s">
        <v>297</v>
      </c>
      <c r="E272" s="2">
        <v>0</v>
      </c>
      <c r="F272" s="6" t="s">
        <v>18</v>
      </c>
      <c r="G272" s="6" t="s">
        <v>19</v>
      </c>
      <c r="H272" s="6">
        <f>IF(Tabla13[[#This Row],[PAGADO]]="SI",0,Tabla13[[#This Row],[Total]]-0)</f>
        <v>0</v>
      </c>
    </row>
    <row r="273" spans="1:8" x14ac:dyDescent="0.25">
      <c r="A273" s="2" t="str">
        <f>CONCATENATE(MONTH(Tabla13[[#This Row],[Fecha]]),"-",YEAR(Tabla13[[#This Row],[Fecha]]))</f>
        <v>1-1900</v>
      </c>
      <c r="B273" s="1"/>
      <c r="C273" s="5" t="s">
        <v>298</v>
      </c>
      <c r="E273" s="2">
        <v>0</v>
      </c>
      <c r="F273" s="6" t="s">
        <v>18</v>
      </c>
      <c r="G273" s="6" t="s">
        <v>19</v>
      </c>
      <c r="H273" s="6">
        <f>IF(Tabla13[[#This Row],[PAGADO]]="SI",0,Tabla13[[#This Row],[Total]]-0)</f>
        <v>0</v>
      </c>
    </row>
    <row r="274" spans="1:8" x14ac:dyDescent="0.25">
      <c r="A274" s="2" t="str">
        <f>CONCATENATE(MONTH(Tabla13[[#This Row],[Fecha]]),"-",YEAR(Tabla13[[#This Row],[Fecha]]))</f>
        <v>1-1900</v>
      </c>
      <c r="B274" s="1"/>
      <c r="C274" s="5" t="s">
        <v>299</v>
      </c>
      <c r="E274" s="2">
        <v>0</v>
      </c>
      <c r="F274" s="6" t="s">
        <v>18</v>
      </c>
      <c r="G274" s="6" t="s">
        <v>19</v>
      </c>
      <c r="H274" s="6">
        <f>IF(Tabla13[[#This Row],[PAGADO]]="SI",0,Tabla13[[#This Row],[Total]]-0)</f>
        <v>0</v>
      </c>
    </row>
    <row r="275" spans="1:8" x14ac:dyDescent="0.25">
      <c r="A275" s="2" t="str">
        <f>CONCATENATE(MONTH(Tabla13[[#This Row],[Fecha]]),"-",YEAR(Tabla13[[#This Row],[Fecha]]))</f>
        <v>1-1900</v>
      </c>
      <c r="B275" s="1"/>
      <c r="C275" s="5" t="s">
        <v>300</v>
      </c>
      <c r="E275" s="2">
        <v>0</v>
      </c>
      <c r="F275" s="6" t="s">
        <v>18</v>
      </c>
      <c r="G275" s="6" t="s">
        <v>19</v>
      </c>
      <c r="H275" s="6">
        <f>IF(Tabla13[[#This Row],[PAGADO]]="SI",0,Tabla13[[#This Row],[Total]]-0)</f>
        <v>0</v>
      </c>
    </row>
    <row r="276" spans="1:8" x14ac:dyDescent="0.25">
      <c r="A276" s="2" t="str">
        <f>CONCATENATE(MONTH(Tabla13[[#This Row],[Fecha]]),"-",YEAR(Tabla13[[#This Row],[Fecha]]))</f>
        <v>1-1900</v>
      </c>
      <c r="B276" s="1"/>
      <c r="C276" s="5" t="s">
        <v>301</v>
      </c>
      <c r="E276" s="2">
        <v>0</v>
      </c>
      <c r="F276" s="6" t="s">
        <v>18</v>
      </c>
      <c r="G276" s="6" t="s">
        <v>19</v>
      </c>
      <c r="H276" s="6">
        <f>IF(Tabla13[[#This Row],[PAGADO]]="SI",0,Tabla13[[#This Row],[Total]]-0)</f>
        <v>0</v>
      </c>
    </row>
    <row r="277" spans="1:8" x14ac:dyDescent="0.25">
      <c r="A277" s="2" t="str">
        <f>CONCATENATE(MONTH(Tabla13[[#This Row],[Fecha]]),"-",YEAR(Tabla13[[#This Row],[Fecha]]))</f>
        <v>1-1900</v>
      </c>
      <c r="B277" s="1"/>
      <c r="C277" s="5" t="s">
        <v>302</v>
      </c>
      <c r="E277" s="2">
        <v>0</v>
      </c>
      <c r="F277" s="6" t="s">
        <v>18</v>
      </c>
      <c r="G277" s="6" t="s">
        <v>19</v>
      </c>
      <c r="H277" s="6">
        <f>IF(Tabla13[[#This Row],[PAGADO]]="SI",0,Tabla13[[#This Row],[Total]]-0)</f>
        <v>0</v>
      </c>
    </row>
    <row r="278" spans="1:8" x14ac:dyDescent="0.25">
      <c r="A278" s="2" t="str">
        <f>CONCATENATE(MONTH(Tabla13[[#This Row],[Fecha]]),"-",YEAR(Tabla13[[#This Row],[Fecha]]))</f>
        <v>1-1900</v>
      </c>
      <c r="B278" s="1"/>
      <c r="C278" s="5" t="s">
        <v>303</v>
      </c>
      <c r="E278" s="2">
        <v>0</v>
      </c>
      <c r="F278" s="6" t="s">
        <v>18</v>
      </c>
      <c r="G278" s="6" t="s">
        <v>19</v>
      </c>
      <c r="H278" s="6">
        <f>IF(Tabla13[[#This Row],[PAGADO]]="SI",0,Tabla13[[#This Row],[Total]]-0)</f>
        <v>0</v>
      </c>
    </row>
    <row r="279" spans="1:8" x14ac:dyDescent="0.25">
      <c r="A279" s="2" t="str">
        <f>CONCATENATE(MONTH(Tabla13[[#This Row],[Fecha]]),"-",YEAR(Tabla13[[#This Row],[Fecha]]))</f>
        <v>1-1900</v>
      </c>
      <c r="B279" s="1"/>
      <c r="C279" s="5" t="s">
        <v>304</v>
      </c>
      <c r="E279" s="2">
        <v>0</v>
      </c>
      <c r="F279" s="6" t="s">
        <v>18</v>
      </c>
      <c r="G279" s="6" t="s">
        <v>19</v>
      </c>
      <c r="H279" s="6">
        <f>IF(Tabla13[[#This Row],[PAGADO]]="SI",0,Tabla13[[#This Row],[Total]]-0)</f>
        <v>0</v>
      </c>
    </row>
    <row r="280" spans="1:8" x14ac:dyDescent="0.25">
      <c r="A280" s="2" t="str">
        <f>CONCATENATE(MONTH(Tabla13[[#This Row],[Fecha]]),"-",YEAR(Tabla13[[#This Row],[Fecha]]))</f>
        <v>1-1900</v>
      </c>
      <c r="B280" s="1"/>
      <c r="C280" s="5" t="s">
        <v>305</v>
      </c>
      <c r="E280" s="2">
        <v>0</v>
      </c>
      <c r="F280" s="6" t="s">
        <v>18</v>
      </c>
      <c r="G280" s="6" t="s">
        <v>19</v>
      </c>
      <c r="H280" s="6">
        <f>IF(Tabla13[[#This Row],[PAGADO]]="SI",0,Tabla13[[#This Row],[Total]]-0)</f>
        <v>0</v>
      </c>
    </row>
    <row r="281" spans="1:8" x14ac:dyDescent="0.25">
      <c r="A281" s="2" t="str">
        <f>CONCATENATE(MONTH(Tabla13[[#This Row],[Fecha]]),"-",YEAR(Tabla13[[#This Row],[Fecha]]))</f>
        <v>1-1900</v>
      </c>
      <c r="B281" s="1"/>
      <c r="C281" s="5" t="s">
        <v>306</v>
      </c>
      <c r="E281" s="2">
        <v>0</v>
      </c>
      <c r="F281" s="6" t="s">
        <v>18</v>
      </c>
      <c r="G281" s="6" t="s">
        <v>19</v>
      </c>
      <c r="H281" s="6">
        <f>IF(Tabla13[[#This Row],[PAGADO]]="SI",0,Tabla13[[#This Row],[Total]]-0)</f>
        <v>0</v>
      </c>
    </row>
    <row r="282" spans="1:8" x14ac:dyDescent="0.25">
      <c r="A282" s="2" t="str">
        <f>CONCATENATE(MONTH(Tabla13[[#This Row],[Fecha]]),"-",YEAR(Tabla13[[#This Row],[Fecha]]))</f>
        <v>1-1900</v>
      </c>
      <c r="B282" s="1"/>
      <c r="C282" s="5" t="s">
        <v>307</v>
      </c>
      <c r="E282" s="2">
        <v>0</v>
      </c>
      <c r="F282" s="6" t="s">
        <v>18</v>
      </c>
      <c r="G282" s="6" t="s">
        <v>19</v>
      </c>
      <c r="H282" s="6">
        <f>IF(Tabla13[[#This Row],[PAGADO]]="SI",0,Tabla13[[#This Row],[Total]]-0)</f>
        <v>0</v>
      </c>
    </row>
    <row r="283" spans="1:8" x14ac:dyDescent="0.25">
      <c r="A283" t="s">
        <v>4</v>
      </c>
      <c r="C283">
        <f>SUBTOTAL(103,Tabla13[Documento])</f>
        <v>278</v>
      </c>
      <c r="E283" s="16">
        <f>SUM(Tabla13[Total])</f>
        <v>0</v>
      </c>
      <c r="F283">
        <f>SUBTOTAL(103,Tabla13[ESTADO])</f>
        <v>278</v>
      </c>
      <c r="H283" s="7">
        <f>SUBTOTAL(109,Tabla13[SALDO])</f>
        <v>0</v>
      </c>
    </row>
  </sheetData>
  <mergeCells count="1">
    <mergeCell ref="B1:F2"/>
  </mergeCells>
  <phoneticPr fontId="21" type="noConversion"/>
  <pageMargins left="0.7" right="0.7" top="0.75" bottom="0.75" header="0.3" footer="0.3"/>
  <pageSetup paperSize="9" orientation="landscape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L21"/>
  <sheetViews>
    <sheetView topLeftCell="A4" zoomScaleNormal="100" workbookViewId="0">
      <pane xSplit="1" topLeftCell="B1" activePane="topRight" state="frozen"/>
      <selection pane="topRight" activeCell="L18" sqref="L18"/>
    </sheetView>
  </sheetViews>
  <sheetFormatPr defaultColWidth="11.42578125" defaultRowHeight="15" x14ac:dyDescent="0.25"/>
  <cols>
    <col min="1" max="1" width="9.7109375" bestFit="1" customWidth="1"/>
    <col min="2" max="2" width="16.5703125" bestFit="1" customWidth="1"/>
    <col min="3" max="3" width="17.85546875" customWidth="1"/>
    <col min="4" max="4" width="14.5703125" customWidth="1"/>
    <col min="5" max="5" width="15.85546875" bestFit="1" customWidth="1"/>
    <col min="6" max="6" width="14.5703125" bestFit="1" customWidth="1"/>
    <col min="7" max="7" width="19.140625" customWidth="1"/>
    <col min="8" max="8" width="17" bestFit="1" customWidth="1"/>
    <col min="9" max="9" width="16.85546875" bestFit="1" customWidth="1"/>
    <col min="10" max="10" width="23.140625" bestFit="1" customWidth="1"/>
    <col min="11" max="11" width="16.85546875" customWidth="1"/>
    <col min="12" max="12" width="19" customWidth="1"/>
  </cols>
  <sheetData>
    <row r="5" spans="1:12" x14ac:dyDescent="0.25">
      <c r="A5" t="s">
        <v>6</v>
      </c>
      <c r="B5" t="s">
        <v>14</v>
      </c>
      <c r="C5" t="s">
        <v>9</v>
      </c>
      <c r="D5" t="s">
        <v>16</v>
      </c>
      <c r="E5" t="s">
        <v>8</v>
      </c>
      <c r="F5" t="s">
        <v>15</v>
      </c>
      <c r="G5" t="s">
        <v>22</v>
      </c>
      <c r="H5" t="s">
        <v>13</v>
      </c>
      <c r="I5" t="s">
        <v>23</v>
      </c>
      <c r="J5" t="s">
        <v>21</v>
      </c>
    </row>
    <row r="6" spans="1:12" x14ac:dyDescent="0.25">
      <c r="A6" s="3">
        <v>45261</v>
      </c>
      <c r="B6" s="9">
        <f>COUNTIFS(Pagos!J4:J182,"&gt;0",Pagos!A4:A182,Tabla3[[#This Row],[fecha]])</f>
        <v>0</v>
      </c>
      <c r="C6" s="6">
        <f>+Tabla3[[#This Row],[compra iva 12%]]+Tabla3[[#This Row],[compra iva 0%]]</f>
        <v>0</v>
      </c>
      <c r="D6" s="6">
        <f>SUMIFS(Tabla1[SUBT IVA],Tabla1[mes],Tabla3[[#This Row],[fecha]])</f>
        <v>0</v>
      </c>
      <c r="E6" s="6">
        <f>SUMIFS(Tabla1[SUBT 0],Tabla1[mes],Tabla3[[#This Row],[fecha]])</f>
        <v>0</v>
      </c>
      <c r="F6" s="17">
        <f>SUMIFS(Tabla1[IVA],Tabla1[mes],Tabla3[[#This Row],[fecha]])</f>
        <v>0</v>
      </c>
      <c r="G6" s="17">
        <f>+Tabla3[[#This Row],[com-iva-12%]]+Tabla3[[#This Row],[compra iva 0%]]+Tabla3[[#This Row],[compra iva 12%]]</f>
        <v>0</v>
      </c>
      <c r="H6" s="14">
        <f>COUNTIFS(Tabla13[Total],"&gt;0",Tabla13[MES],Tabla3[[#This Row],[fecha]])</f>
        <v>0</v>
      </c>
      <c r="I6" s="7">
        <v>0</v>
      </c>
      <c r="J6" s="34">
        <v>0</v>
      </c>
    </row>
    <row r="7" spans="1:12" x14ac:dyDescent="0.25">
      <c r="A7" s="3">
        <v>45292</v>
      </c>
      <c r="B7" s="9">
        <f>COUNTIFS(Pagos!J5:J183,"&gt;0",Pagos!A5:A183,Tabla3[[#This Row],[fecha]])</f>
        <v>0</v>
      </c>
      <c r="C7" s="2">
        <f>+Tabla3[[#This Row],[compra iva 12%]]+Tabla3[[#This Row],[compra iva 0%]]</f>
        <v>0</v>
      </c>
      <c r="D7" s="2">
        <f>SUMIFS(Tabla1[SUBT IVA],Tabla1[mes],Tabla3[[#This Row],[fecha]])</f>
        <v>0</v>
      </c>
      <c r="E7" s="2">
        <f>SUMIFS(Tabla1[SUBT 0],Tabla1[mes],Tabla3[[#This Row],[fecha]])</f>
        <v>0</v>
      </c>
      <c r="F7" s="19">
        <f>SUMIFS(Tabla1[IVA],Tabla1[mes],Tabla3[[#This Row],[fecha]])</f>
        <v>0</v>
      </c>
      <c r="G7" s="19">
        <f>+Tabla3[[#This Row],[com-iva-12%]]+Tabla3[[#This Row],[compra iva 0%]]+Tabla3[[#This Row],[compra iva 12%]]</f>
        <v>0</v>
      </c>
      <c r="H7" s="18">
        <f>COUNTIFS(Tabla13[Total],"&gt;0",Tabla13[MES],Tabla3[[#This Row],[fecha]])</f>
        <v>0</v>
      </c>
      <c r="I7" s="16">
        <f>SUMIFS(Tabla13[Total],Tabla13[MES],Tabla3[[#This Row],[fecha]])</f>
        <v>0</v>
      </c>
      <c r="J7" s="35">
        <f>+J6+Tabla3[[#This Row],[TOTAL VENTAS]]-Tabla3[[#This Row],[TOTAL COMPRAS]]</f>
        <v>0</v>
      </c>
    </row>
    <row r="8" spans="1:12" x14ac:dyDescent="0.25">
      <c r="A8" s="3">
        <v>45323</v>
      </c>
      <c r="B8" s="9">
        <f>COUNTIFS(Pagos!J6:J145,"&gt;0",Pagos!A6:A145,Tabla3[[#This Row],[fecha]])</f>
        <v>0</v>
      </c>
      <c r="C8" s="2">
        <f>+Tabla3[[#This Row],[compra iva 12%]]+Tabla3[[#This Row],[compra iva 0%]]</f>
        <v>0</v>
      </c>
      <c r="D8" s="2">
        <f>SUMIFS(Tabla1[SUBT IVA],Tabla1[mes],Tabla3[[#This Row],[fecha]])</f>
        <v>0</v>
      </c>
      <c r="E8" s="2">
        <f>SUMIFS(Tabla1[SUBT 0],Tabla1[mes],Tabla3[[#This Row],[fecha]])</f>
        <v>0</v>
      </c>
      <c r="F8" s="21">
        <f>SUMIFS(Tabla1[IVA],Tabla1[mes],Tabla3[[#This Row],[fecha]])</f>
        <v>0</v>
      </c>
      <c r="G8" s="21">
        <f>+Tabla3[[#This Row],[com-iva-12%]]+Tabla3[[#This Row],[compra iva 0%]]+Tabla3[[#This Row],[compra iva 12%]]</f>
        <v>0</v>
      </c>
      <c r="H8" s="20">
        <f>COUNTIFS(Tabla13[Total],"&gt;0",Tabla13[MES],Tabla3[[#This Row],[fecha]])</f>
        <v>0</v>
      </c>
      <c r="I8" s="16">
        <f>SUMIFS(Tabla13[Total],Tabla13[MES],Tabla3[[#This Row],[fecha]])</f>
        <v>0</v>
      </c>
      <c r="J8" s="35">
        <f>+J7+Tabla3[[#This Row],[TOTAL VENTAS]]-Tabla3[[#This Row],[TOTAL COMPRAS]]</f>
        <v>0</v>
      </c>
    </row>
    <row r="9" spans="1:12" x14ac:dyDescent="0.25">
      <c r="A9" s="3">
        <v>45352</v>
      </c>
      <c r="B9" s="9">
        <f>COUNTIFS(Pagos!J7:J146,"&gt;0",Pagos!A7:A146,Tabla3[[#This Row],[fecha]])</f>
        <v>0</v>
      </c>
      <c r="C9" s="16">
        <f>+Tabla3[[#This Row],[compra iva 12%]]+Tabla3[[#This Row],[compra iva 0%]]</f>
        <v>0</v>
      </c>
      <c r="D9" s="2">
        <f>SUMIFS(Tabla1[SUBT IVA],Tabla1[mes],Tabla3[[#This Row],[fecha]])</f>
        <v>0</v>
      </c>
      <c r="E9" s="2">
        <f>SUMIFS(Tabla1[SUBT 0],Tabla1[mes],Tabla3[[#This Row],[fecha]])</f>
        <v>0</v>
      </c>
      <c r="F9" s="19">
        <f>SUMIFS(Tabla1[IVA],Tabla1[mes],Tabla3[[#This Row],[fecha]])</f>
        <v>0</v>
      </c>
      <c r="G9" s="19">
        <f>+Tabla3[[#This Row],[com-iva-12%]]+Tabla3[[#This Row],[compra iva 0%]]+Tabla3[[#This Row],[compra iva 12%]]</f>
        <v>0</v>
      </c>
      <c r="H9" s="22">
        <f>COUNTIFS(Tabla13[Total],"&gt;0",Tabla13[MES],Tabla3[[#This Row],[fecha]])</f>
        <v>0</v>
      </c>
      <c r="I9" s="16">
        <f>SUMIFS(Tabla13[Total],Tabla13[MES],Tabla3[[#This Row],[fecha]])</f>
        <v>0</v>
      </c>
      <c r="J9" s="35">
        <f>+J8+Tabla3[[#This Row],[TOTAL VENTAS]]-Tabla3[[#This Row],[TOTAL COMPRAS]]</f>
        <v>0</v>
      </c>
    </row>
    <row r="10" spans="1:12" x14ac:dyDescent="0.25">
      <c r="A10" s="3">
        <v>45383</v>
      </c>
      <c r="B10" s="9">
        <f>COUNTIFS(Pagos!J8:J147,"&gt;0",Pagos!A8:A147,Tabla3[[#This Row],[fecha]])</f>
        <v>0</v>
      </c>
      <c r="C10" s="16">
        <f>+Tabla3[[#This Row],[compra iva 12%]]+Tabla3[[#This Row],[compra iva 0%]]</f>
        <v>0</v>
      </c>
      <c r="D10" s="2">
        <f>SUMIFS(Tabla1[SUBT IVA],Tabla1[mes],Tabla3[[#This Row],[fecha]])</f>
        <v>0</v>
      </c>
      <c r="E10" s="2">
        <f>SUMIFS(Tabla1[SUBT 0],Tabla1[mes],Tabla3[[#This Row],[fecha]])</f>
        <v>0</v>
      </c>
      <c r="F10" s="19">
        <f>SUMIFS(Tabla1[IVA],Tabla1[mes],Tabla3[[#This Row],[fecha]])</f>
        <v>0</v>
      </c>
      <c r="G10" s="19">
        <f>+Tabla3[[#This Row],[com-iva-12%]]+Tabla3[[#This Row],[compra iva 0%]]+Tabla3[[#This Row],[compra iva 12%]]</f>
        <v>0</v>
      </c>
      <c r="H10" s="22">
        <f>COUNTIFS(Tabla13[Total],"&gt;0",Tabla13[MES],Tabla3[[#This Row],[fecha]])</f>
        <v>0</v>
      </c>
      <c r="I10" s="16">
        <f>SUMIFS(Tabla13[Total],Tabla13[MES],Tabla3[[#This Row],[fecha]])</f>
        <v>0</v>
      </c>
      <c r="J10" s="35">
        <f>+J9+Tabla3[[#This Row],[TOTAL VENTAS]]-Tabla3[[#This Row],[TOTAL COMPRAS]]</f>
        <v>0</v>
      </c>
    </row>
    <row r="11" spans="1:12" x14ac:dyDescent="0.25">
      <c r="A11" s="3">
        <v>45413</v>
      </c>
      <c r="B11" s="9">
        <f>COUNTIFS(Pagos!J9:J612,"&gt;0",Pagos!A9:A612,Tabla3[[#This Row],[fecha]])</f>
        <v>0</v>
      </c>
      <c r="C11" s="16">
        <f>+Tabla3[[#This Row],[compra iva 12%]]+Tabla3[[#This Row],[compra iva 0%]]</f>
        <v>0</v>
      </c>
      <c r="D11" s="2">
        <f>SUMIFS(Tabla1[SUBT IVA],Tabla1[mes],Tabla3[[#This Row],[fecha]])</f>
        <v>0</v>
      </c>
      <c r="E11" s="2">
        <f>SUMIFS(Tabla1[SUBT 0],Tabla1[mes],Tabla3[[#This Row],[fecha]])</f>
        <v>0</v>
      </c>
      <c r="F11" s="19">
        <f>SUMIFS(Tabla1[IVA],Tabla1[mes],Tabla3[[#This Row],[fecha]])</f>
        <v>0</v>
      </c>
      <c r="G11" s="19">
        <f>+Tabla3[[#This Row],[com-iva-12%]]+Tabla3[[#This Row],[compra iva 0%]]+Tabla3[[#This Row],[compra iva 12%]]</f>
        <v>0</v>
      </c>
      <c r="H11" s="23">
        <f>COUNTIFS(Tabla13[Total],"&gt;0",Tabla13[MES],Tabla3[[#This Row],[fecha]])</f>
        <v>0</v>
      </c>
      <c r="I11" s="16">
        <f>SUMIFS(Tabla13[Total],Tabla13[MES],Tabla3[[#This Row],[fecha]])</f>
        <v>0</v>
      </c>
      <c r="J11" s="35">
        <f>+J10+Tabla3[[#This Row],[TOTAL VENTAS]]-Tabla3[[#This Row],[TOTAL COMPRAS]]</f>
        <v>0</v>
      </c>
      <c r="L11" s="40" t="s">
        <v>308</v>
      </c>
    </row>
    <row r="12" spans="1:12" x14ac:dyDescent="0.25">
      <c r="A12" s="3">
        <v>45444</v>
      </c>
      <c r="B12" s="9">
        <f>COUNTIFS(Pagos!J10:J613,"&gt;0",Pagos!A10:A613,Tabla3[[#This Row],[fecha]])</f>
        <v>0</v>
      </c>
      <c r="C12" s="16">
        <f>+Tabla3[[#This Row],[compra iva 12%]]+Tabla3[[#This Row],[compra iva 0%]]</f>
        <v>0</v>
      </c>
      <c r="D12" s="2">
        <f>SUMIFS(Tabla1[SUBT IVA],Tabla1[mes],Tabla3[[#This Row],[fecha]])</f>
        <v>0</v>
      </c>
      <c r="E12" s="2">
        <f>SUMIFS(Tabla1[SUBT 0],Tabla1[mes],Tabla3[[#This Row],[fecha]])</f>
        <v>0</v>
      </c>
      <c r="F12" s="19">
        <f>SUMIFS(Tabla1[IVA],Tabla1[mes],Tabla3[[#This Row],[fecha]])</f>
        <v>0</v>
      </c>
      <c r="G12" s="19">
        <f>+Tabla3[[#This Row],[com-iva-12%]]+Tabla3[[#This Row],[compra iva 0%]]+Tabla3[[#This Row],[compra iva 12%]]</f>
        <v>0</v>
      </c>
      <c r="H12" s="23">
        <f>COUNTIFS(Tabla13[Total],"&gt;0",Tabla13[MES],Tabla3[[#This Row],[fecha]])</f>
        <v>0</v>
      </c>
      <c r="I12" s="16">
        <f>SUMIFS(Tabla13[Total],Tabla13[MES],Tabla3[[#This Row],[fecha]])</f>
        <v>0</v>
      </c>
      <c r="J12" s="35">
        <f>+J11+Tabla3[[#This Row],[TOTAL VENTAS]]-Tabla3[[#This Row],[TOTAL COMPRAS]]</f>
        <v>0</v>
      </c>
      <c r="L12" s="41">
        <f>IF(I21&lt;=2500,0,IF(I21&lt;=5000,5,IF(I21&lt;=10000,15,IF(I21&lt;=15000,35,60))))</f>
        <v>0</v>
      </c>
    </row>
    <row r="13" spans="1:12" x14ac:dyDescent="0.25">
      <c r="A13" s="3">
        <v>45474</v>
      </c>
      <c r="B13" s="9">
        <f>COUNTIFS(Pagos!J11:J614,"&gt;0",Pagos!A11:A614,Tabla3[[#This Row],[fecha]])</f>
        <v>0</v>
      </c>
      <c r="C13" s="16">
        <f>+Tabla3[[#This Row],[compra iva 12%]]+Tabla3[[#This Row],[compra iva 0%]]</f>
        <v>0</v>
      </c>
      <c r="D13" s="2">
        <f>SUMIFS(Tabla1[SUBT IVA],Tabla1[mes],Tabla3[[#This Row],[fecha]])</f>
        <v>0</v>
      </c>
      <c r="E13" s="2">
        <f>SUMIFS(Tabla1[SUBT 0],Tabla1[mes],Tabla3[[#This Row],[fecha]])</f>
        <v>0</v>
      </c>
      <c r="F13" s="19">
        <f>SUMIFS(Tabla1[IVA],Tabla1[mes],Tabla3[[#This Row],[fecha]])</f>
        <v>0</v>
      </c>
      <c r="G13" s="19">
        <f>+Tabla3[[#This Row],[com-iva-12%]]+Tabla3[[#This Row],[compra iva 0%]]+Tabla3[[#This Row],[compra iva 12%]]</f>
        <v>0</v>
      </c>
      <c r="H13" s="24">
        <f>COUNTIFS(Tabla13[Total],"&gt;0",Tabla13[MES],Tabla3[[#This Row],[fecha]])</f>
        <v>0</v>
      </c>
      <c r="I13" s="16">
        <f>SUMIFS(Tabla13[Total],Tabla13[MES],Tabla3[[#This Row],[fecha]])</f>
        <v>0</v>
      </c>
      <c r="J13" s="35">
        <f>+J12+Tabla3[[#This Row],[TOTAL VENTAS]]-Tabla3[[#This Row],[TOTAL COMPRAS]]</f>
        <v>0</v>
      </c>
    </row>
    <row r="14" spans="1:12" x14ac:dyDescent="0.25">
      <c r="A14" s="3">
        <v>45505</v>
      </c>
      <c r="B14" s="9">
        <f>COUNTIFS(Pagos!J12:J615,"&gt;0",Pagos!A12:A615,Tabla3[[#This Row],[fecha]])</f>
        <v>0</v>
      </c>
      <c r="C14" s="16">
        <f>+Tabla3[[#This Row],[compra iva 12%]]+Tabla3[[#This Row],[compra iva 0%]]</f>
        <v>0</v>
      </c>
      <c r="D14" s="2">
        <f>SUMIFS(Tabla1[SUBT IVA],Tabla1[mes],Tabla3[[#This Row],[fecha]])</f>
        <v>0</v>
      </c>
      <c r="E14" s="2">
        <f>SUMIFS(Tabla1[SUBT 0],Tabla1[mes],Tabla3[[#This Row],[fecha]])</f>
        <v>0</v>
      </c>
      <c r="F14" s="19">
        <f>SUMIFS(Tabla1[IVA],Tabla1[mes],Tabla3[[#This Row],[fecha]])</f>
        <v>0</v>
      </c>
      <c r="G14" s="19">
        <f>+Tabla3[[#This Row],[com-iva-12%]]+Tabla3[[#This Row],[compra iva 0%]]+Tabla3[[#This Row],[compra iva 12%]]</f>
        <v>0</v>
      </c>
      <c r="H14" s="25">
        <f>COUNTIFS(Tabla13[Total],"&gt;0",Tabla13[MES],Tabla3[[#This Row],[fecha]])</f>
        <v>0</v>
      </c>
      <c r="I14" s="16">
        <f>SUMIFS(Tabla13[Total],Tabla13[MES],Tabla3[[#This Row],[fecha]])</f>
        <v>0</v>
      </c>
      <c r="J14" s="35">
        <f>+J13+Tabla3[[#This Row],[TOTAL VENTAS]]-Tabla3[[#This Row],[TOTAL COMPRAS]]</f>
        <v>0</v>
      </c>
    </row>
    <row r="15" spans="1:12" x14ac:dyDescent="0.25">
      <c r="A15" s="3">
        <v>45536</v>
      </c>
      <c r="B15" s="9">
        <f>COUNTIFS(Pagos!J13:J616,"&gt;0",Pagos!A13:A616,Tabla3[[#This Row],[fecha]])</f>
        <v>0</v>
      </c>
      <c r="C15" s="16">
        <f>+Tabla3[[#This Row],[compra iva 12%]]+Tabla3[[#This Row],[compra iva 0%]]</f>
        <v>0</v>
      </c>
      <c r="D15" s="2">
        <f>SUMIFS(Tabla1[SUBT IVA],Tabla1[mes],Tabla3[[#This Row],[fecha]])</f>
        <v>0</v>
      </c>
      <c r="E15" s="2">
        <f>SUMIFS(Tabla1[SUBT 0],Tabla1[mes],Tabla3[[#This Row],[fecha]])</f>
        <v>0</v>
      </c>
      <c r="F15" s="19">
        <f>SUMIFS(Tabla1[IVA],Tabla1[mes],Tabla3[[#This Row],[fecha]])</f>
        <v>0</v>
      </c>
      <c r="G15" s="19">
        <f>+Tabla3[[#This Row],[com-iva-12%]]+Tabla3[[#This Row],[compra iva 0%]]+Tabla3[[#This Row],[compra iva 12%]]</f>
        <v>0</v>
      </c>
      <c r="H15" s="23">
        <f>COUNTIFS(Tabla13[Total],"&gt;0",Tabla13[MES],Tabla3[[#This Row],[fecha]])</f>
        <v>0</v>
      </c>
      <c r="I15" s="16">
        <f>SUMIFS(Tabla13[Total],Tabla13[MES],Tabla3[[#This Row],[fecha]])</f>
        <v>0</v>
      </c>
      <c r="J15" s="35">
        <f>+J14+Tabla3[[#This Row],[TOTAL VENTAS]]-Tabla3[[#This Row],[TOTAL COMPRAS]]</f>
        <v>0</v>
      </c>
    </row>
    <row r="16" spans="1:12" x14ac:dyDescent="0.25">
      <c r="A16" s="3">
        <v>45566</v>
      </c>
      <c r="B16" s="9">
        <f>COUNTIFS(Pagos!J14:J617,"&gt;0",Pagos!A14:A617,Tabla3[[#This Row],[fecha]])</f>
        <v>0</v>
      </c>
      <c r="C16" s="16">
        <f>+Tabla3[[#This Row],[compra iva 12%]]+Tabla3[[#This Row],[compra iva 0%]]</f>
        <v>0</v>
      </c>
      <c r="D16" s="2">
        <f>SUMIFS(Tabla1[SUBT IVA],Tabla1[mes],Tabla3[[#This Row],[fecha]])</f>
        <v>0</v>
      </c>
      <c r="E16" s="2">
        <f>SUMIFS(Tabla1[SUBT 0],Tabla1[mes],Tabla3[[#This Row],[fecha]])</f>
        <v>0</v>
      </c>
      <c r="F16" s="19">
        <f>SUMIFS(Tabla1[IVA],Tabla1[mes],Tabla3[[#This Row],[fecha]])</f>
        <v>0</v>
      </c>
      <c r="G16" s="19">
        <f>+Tabla3[[#This Row],[com-iva-12%]]+Tabla3[[#This Row],[compra iva 0%]]+Tabla3[[#This Row],[compra iva 12%]]</f>
        <v>0</v>
      </c>
      <c r="H16" s="26">
        <f>COUNTIFS(Tabla13[Total],"&gt;0",Tabla13[MES],Tabla3[[#This Row],[fecha]])</f>
        <v>0</v>
      </c>
      <c r="I16" s="16">
        <f>SUMIFS(Tabla13[Total],Tabla13[MES],Tabla3[[#This Row],[fecha]])</f>
        <v>0</v>
      </c>
      <c r="J16" s="35">
        <f>+J15+Tabla3[[#This Row],[TOTAL VENTAS]]-Tabla3[[#This Row],[TOTAL COMPRAS]]</f>
        <v>0</v>
      </c>
    </row>
    <row r="17" spans="1:11" x14ac:dyDescent="0.25">
      <c r="A17" s="3">
        <v>45597</v>
      </c>
      <c r="B17" s="9">
        <f>COUNTIFS(Pagos!J15:J618,"&gt;0",Pagos!A15:A618,Tabla3[[#This Row],[fecha]])</f>
        <v>0</v>
      </c>
      <c r="C17" s="16">
        <f>+Tabla3[[#This Row],[compra iva 12%]]+Tabla3[[#This Row],[compra iva 0%]]</f>
        <v>0</v>
      </c>
      <c r="D17" s="2">
        <f>SUMIFS(Tabla1[SUBT IVA],Tabla1[mes],Tabla3[[#This Row],[fecha]])</f>
        <v>0</v>
      </c>
      <c r="E17" s="2">
        <f>SUMIFS(Tabla1[SUBT 0],Tabla1[mes],Tabla3[[#This Row],[fecha]])</f>
        <v>0</v>
      </c>
      <c r="F17" s="2">
        <f>SUMIFS(Tabla1[IVA],Tabla1[mes],Tabla3[[#This Row],[fecha]])</f>
        <v>0</v>
      </c>
      <c r="G17" s="2">
        <f>+Tabla3[[#This Row],[com-iva-12%]]+Tabla3[[#This Row],[compra iva 0%]]+Tabla3[[#This Row],[compra iva 12%]]</f>
        <v>0</v>
      </c>
      <c r="H17" s="23">
        <f>COUNTIFS(Tabla13[Total],"&gt;0",Tabla13[MES],Tabla3[[#This Row],[fecha]])</f>
        <v>0</v>
      </c>
      <c r="I17" s="16">
        <f>SUMIFS(Tabla13[Total],Tabla13[MES],Tabla3[[#This Row],[fecha]])</f>
        <v>0</v>
      </c>
      <c r="J17" s="35">
        <f>+J16+Tabla3[[#This Row],[TOTAL VENTAS]]-Tabla3[[#This Row],[TOTAL COMPRAS]]</f>
        <v>0</v>
      </c>
    </row>
    <row r="18" spans="1:11" x14ac:dyDescent="0.25">
      <c r="A18" s="3">
        <v>45627</v>
      </c>
      <c r="B18" s="9">
        <f>COUNTIFS(Pagos!J16:J619,"&gt;0",Pagos!A16:A619,Tabla3[[#This Row],[fecha]])</f>
        <v>0</v>
      </c>
      <c r="C18" s="16">
        <f>+Tabla3[[#This Row],[compra iva 12%]]+Tabla3[[#This Row],[compra iva 0%]]</f>
        <v>0</v>
      </c>
      <c r="D18" s="16">
        <f>SUMIFS(Tabla1[SUBT IVA],Tabla1[mes],Tabla3[[#This Row],[fecha]])</f>
        <v>0</v>
      </c>
      <c r="E18" s="16">
        <f>SUMIFS(Tabla1[SUBT 0],Tabla1[mes],Tabla3[[#This Row],[fecha]])</f>
        <v>0</v>
      </c>
      <c r="F18" s="16">
        <f>SUMIFS(Tabla1[IVA],Tabla1[mes],Tabla3[[#This Row],[fecha]])</f>
        <v>0</v>
      </c>
      <c r="G18" s="16">
        <f>+Tabla3[[#This Row],[com-iva-12%]]+Tabla3[[#This Row],[compra iva 0%]]+Tabla3[[#This Row],[compra iva 12%]]</f>
        <v>0</v>
      </c>
      <c r="H18" s="28">
        <f>COUNTIFS(Tabla13[Total],"&gt;0",Tabla13[MES],Tabla3[[#This Row],[fecha]])</f>
        <v>0</v>
      </c>
      <c r="I18" s="16">
        <f>SUMIFS(Tabla13[Total],Tabla13[MES],Tabla3[[#This Row],[fecha]])</f>
        <v>0</v>
      </c>
      <c r="J18" s="35">
        <f>+J17+Tabla3[[#This Row],[TOTAL VENTAS]]-Tabla3[[#This Row],[TOTAL COMPRAS]]</f>
        <v>0</v>
      </c>
    </row>
    <row r="19" spans="1:11" x14ac:dyDescent="0.25">
      <c r="A19" s="3"/>
      <c r="B19" s="9">
        <f>COUNTIFS(Pagos!J17:J156,"&gt;0",Pagos!A17:A156,Tabla3[[#This Row],[fecha]])</f>
        <v>0</v>
      </c>
      <c r="C19" s="6">
        <f>+Tabla3[[#This Row],[compra iva 12%]]+Tabla3[[#This Row],[compra iva 0%]]</f>
        <v>0</v>
      </c>
      <c r="D19" s="6">
        <f>SUMIFS(Tabla1[SUBT IVA],Tabla1[mes],Tabla3[[#This Row],[fecha]])</f>
        <v>0</v>
      </c>
      <c r="E19" s="6">
        <f>SUMIFS(Tabla1[SUBT 0],Tabla1[mes],Tabla3[[#This Row],[fecha]])</f>
        <v>0</v>
      </c>
      <c r="F19" s="32">
        <f>SUMIFS(Tabla1[IVA],Tabla1[mes],Tabla3[[#This Row],[fecha]])</f>
        <v>0</v>
      </c>
      <c r="G19" s="32">
        <f>+Tabla3[[#This Row],[com-iva-12%]]+Tabla3[[#This Row],[compra iva 0%]]+Tabla3[[#This Row],[compra iva 12%]]</f>
        <v>0</v>
      </c>
      <c r="H19" s="33">
        <f>COUNTIFS(Tabla13[Total],"&gt;0",Tabla13[MES],Tabla3[[#This Row],[fecha]])</f>
        <v>0</v>
      </c>
      <c r="I19" s="16">
        <f>SUMIFS(Tabla13[Total],Tabla13[MES],Tabla3[[#This Row],[fecha]])</f>
        <v>0</v>
      </c>
      <c r="J19" s="35">
        <f>+J18+Tabla3[[#This Row],[TOTAL VENTAS]]-Tabla3[[#This Row],[TOTAL COMPRAS]]</f>
        <v>0</v>
      </c>
    </row>
    <row r="20" spans="1:11" x14ac:dyDescent="0.25">
      <c r="I20" t="s">
        <v>25</v>
      </c>
      <c r="J20" s="38" t="s">
        <v>26</v>
      </c>
      <c r="K20" t="s">
        <v>27</v>
      </c>
    </row>
    <row r="21" spans="1:11" x14ac:dyDescent="0.25">
      <c r="I21" s="16">
        <f>SUM(I7:I19)</f>
        <v>0</v>
      </c>
      <c r="J21" s="36">
        <f>20000-I21</f>
        <v>20000</v>
      </c>
      <c r="K21" s="37">
        <f>+I21/20000</f>
        <v>0</v>
      </c>
    </row>
  </sheetData>
  <pageMargins left="0.7" right="0.7" top="0.75" bottom="0.75" header="0.3" footer="0.3"/>
  <pageSetup orientation="portrait" horizontalDpi="4294967293" verticalDpi="4294967293" r:id="rId1"/>
  <ignoredErrors>
    <ignoredError sqref="B6:B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Pagos</vt:lpstr>
      <vt:lpstr>Cobros</vt:lpstr>
      <vt:lpstr>SRI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Bustillos Valdivieso</dc:creator>
  <cp:lastModifiedBy>Marco Antonio Bustillos Quiroz</cp:lastModifiedBy>
  <cp:lastPrinted>2018-10-31T14:00:06Z</cp:lastPrinted>
  <dcterms:created xsi:type="dcterms:W3CDTF">2015-10-21T12:14:04Z</dcterms:created>
  <dcterms:modified xsi:type="dcterms:W3CDTF">2024-03-19T17:23:28Z</dcterms:modified>
</cp:coreProperties>
</file>